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esstennis/Desktop/"/>
    </mc:Choice>
  </mc:AlternateContent>
  <xr:revisionPtr revIDLastSave="0" documentId="13_ncr:1_{42840BB0-01F2-0F47-818C-DB3AEB3BA2DA}" xr6:coauthVersionLast="47" xr6:coauthVersionMax="47" xr10:uidLastSave="{00000000-0000-0000-0000-000000000000}"/>
  <bookViews>
    <workbookView xWindow="2240" yWindow="1000" windowWidth="25840" windowHeight="16000" activeTab="4" xr2:uid="{17DCE517-DD00-C345-8B5F-9BAC5F5CFCE3}"/>
  </bookViews>
  <sheets>
    <sheet name="Sheet1" sheetId="1" r:id="rId1"/>
    <sheet name="1st Qtr" sheetId="2" r:id="rId2"/>
    <sheet name="2nd Qtr" sheetId="3" r:id="rId3"/>
    <sheet name="3rd Qtr" sheetId="4" r:id="rId4"/>
    <sheet name="Sheet5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5" l="1"/>
  <c r="L34" i="5"/>
  <c r="M34" i="5"/>
  <c r="K11" i="5"/>
  <c r="L11" i="5"/>
  <c r="M11" i="5"/>
  <c r="K18" i="4"/>
  <c r="K21" i="4" s="1"/>
  <c r="L21" i="4"/>
  <c r="M21" i="4"/>
  <c r="K11" i="4"/>
  <c r="L11" i="4"/>
  <c r="M11" i="4"/>
  <c r="K18" i="5"/>
  <c r="K21" i="5" s="1"/>
  <c r="K32" i="5" s="1"/>
  <c r="K29" i="5"/>
  <c r="L29" i="5"/>
  <c r="M29" i="5"/>
  <c r="L21" i="5"/>
  <c r="M21" i="5"/>
  <c r="M32" i="5" s="1"/>
  <c r="F32" i="5"/>
  <c r="B32" i="5"/>
  <c r="J29" i="5"/>
  <c r="I29" i="5"/>
  <c r="H29" i="5"/>
  <c r="G29" i="5"/>
  <c r="F29" i="5"/>
  <c r="E29" i="5"/>
  <c r="D29" i="5"/>
  <c r="C29" i="5"/>
  <c r="B29" i="5"/>
  <c r="O27" i="5"/>
  <c r="O26" i="5"/>
  <c r="O25" i="5"/>
  <c r="O24" i="5"/>
  <c r="I21" i="5"/>
  <c r="I32" i="5" s="1"/>
  <c r="G21" i="5"/>
  <c r="G32" i="5" s="1"/>
  <c r="F21" i="5"/>
  <c r="E21" i="5"/>
  <c r="E32" i="5" s="1"/>
  <c r="D21" i="5"/>
  <c r="D32" i="5" s="1"/>
  <c r="D34" i="5" s="1"/>
  <c r="C21" i="5"/>
  <c r="C32" i="5" s="1"/>
  <c r="B21" i="5"/>
  <c r="O20" i="5"/>
  <c r="J18" i="5"/>
  <c r="J21" i="5" s="1"/>
  <c r="J32" i="5" s="1"/>
  <c r="I18" i="5"/>
  <c r="H18" i="5"/>
  <c r="H21" i="5" s="1"/>
  <c r="H32" i="5" s="1"/>
  <c r="H34" i="5" s="1"/>
  <c r="O16" i="5"/>
  <c r="O15" i="5"/>
  <c r="O14" i="5"/>
  <c r="J11" i="5"/>
  <c r="I11" i="5"/>
  <c r="H11" i="5"/>
  <c r="G11" i="5"/>
  <c r="G34" i="5" s="1"/>
  <c r="F11" i="5"/>
  <c r="F34" i="5" s="1"/>
  <c r="E11" i="5"/>
  <c r="E34" i="5" s="1"/>
  <c r="D11" i="5"/>
  <c r="C11" i="5"/>
  <c r="C34" i="5" s="1"/>
  <c r="B11" i="5"/>
  <c r="B34" i="5" s="1"/>
  <c r="O10" i="5"/>
  <c r="O9" i="5"/>
  <c r="O8" i="5"/>
  <c r="J18" i="4"/>
  <c r="I18" i="4"/>
  <c r="H18" i="4"/>
  <c r="I21" i="4"/>
  <c r="J21" i="4"/>
  <c r="I29" i="4"/>
  <c r="J29" i="4"/>
  <c r="I11" i="4"/>
  <c r="J11" i="4"/>
  <c r="H29" i="4"/>
  <c r="H21" i="4"/>
  <c r="H32" i="4" s="1"/>
  <c r="H11" i="4"/>
  <c r="D32" i="4"/>
  <c r="G29" i="4"/>
  <c r="F29" i="4"/>
  <c r="E29" i="4"/>
  <c r="D29" i="4"/>
  <c r="C29" i="4"/>
  <c r="B29" i="4"/>
  <c r="O27" i="4"/>
  <c r="O26" i="4"/>
  <c r="O25" i="4"/>
  <c r="O24" i="4"/>
  <c r="G21" i="4"/>
  <c r="G32" i="4" s="1"/>
  <c r="F21" i="4"/>
  <c r="F32" i="4" s="1"/>
  <c r="E21" i="4"/>
  <c r="E32" i="4" s="1"/>
  <c r="D21" i="4"/>
  <c r="C21" i="4"/>
  <c r="C32" i="4" s="1"/>
  <c r="B21" i="4"/>
  <c r="B32" i="4" s="1"/>
  <c r="O20" i="4"/>
  <c r="O16" i="4"/>
  <c r="O15" i="4"/>
  <c r="O14" i="4"/>
  <c r="G11" i="4"/>
  <c r="F11" i="4"/>
  <c r="E11" i="4"/>
  <c r="D11" i="4"/>
  <c r="D34" i="4" s="1"/>
  <c r="C11" i="4"/>
  <c r="B11" i="4"/>
  <c r="B34" i="4" s="1"/>
  <c r="O10" i="4"/>
  <c r="O9" i="4"/>
  <c r="O8" i="4"/>
  <c r="D29" i="2"/>
  <c r="C29" i="2"/>
  <c r="B29" i="2"/>
  <c r="O27" i="2"/>
  <c r="O26" i="2"/>
  <c r="O25" i="2"/>
  <c r="O24" i="2"/>
  <c r="D21" i="2"/>
  <c r="D32" i="2" s="1"/>
  <c r="C21" i="2"/>
  <c r="C32" i="2" s="1"/>
  <c r="B21" i="2"/>
  <c r="B32" i="2" s="1"/>
  <c r="O20" i="2"/>
  <c r="O18" i="2"/>
  <c r="O29" i="2" s="1"/>
  <c r="O16" i="2"/>
  <c r="O15" i="2"/>
  <c r="O14" i="2"/>
  <c r="D11" i="2"/>
  <c r="D34" i="2" s="1"/>
  <c r="C11" i="2"/>
  <c r="C34" i="2" s="1"/>
  <c r="B11" i="2"/>
  <c r="B34" i="2" s="1"/>
  <c r="O10" i="2"/>
  <c r="O11" i="2" s="1"/>
  <c r="O9" i="2"/>
  <c r="O8" i="2"/>
  <c r="D32" i="3"/>
  <c r="G29" i="3"/>
  <c r="F29" i="3"/>
  <c r="E29" i="3"/>
  <c r="D29" i="3"/>
  <c r="C29" i="3"/>
  <c r="B29" i="3"/>
  <c r="O27" i="3"/>
  <c r="O26" i="3"/>
  <c r="O25" i="3"/>
  <c r="O24" i="3"/>
  <c r="G21" i="3"/>
  <c r="G32" i="3" s="1"/>
  <c r="F21" i="3"/>
  <c r="F32" i="3" s="1"/>
  <c r="E21" i="3"/>
  <c r="E32" i="3" s="1"/>
  <c r="D21" i="3"/>
  <c r="C21" i="3"/>
  <c r="C32" i="3" s="1"/>
  <c r="B21" i="3"/>
  <c r="B32" i="3" s="1"/>
  <c r="O20" i="3"/>
  <c r="O18" i="3"/>
  <c r="O29" i="3" s="1"/>
  <c r="O16" i="3"/>
  <c r="O15" i="3"/>
  <c r="O14" i="3"/>
  <c r="G11" i="3"/>
  <c r="F11" i="3"/>
  <c r="E11" i="3"/>
  <c r="D11" i="3"/>
  <c r="D34" i="3" s="1"/>
  <c r="C11" i="3"/>
  <c r="B11" i="3"/>
  <c r="B34" i="3" s="1"/>
  <c r="O10" i="3"/>
  <c r="O9" i="3"/>
  <c r="O8" i="3"/>
  <c r="O11" i="3" s="1"/>
  <c r="M21" i="1"/>
  <c r="C21" i="1"/>
  <c r="D21" i="1"/>
  <c r="E21" i="1"/>
  <c r="F21" i="1"/>
  <c r="G21" i="1"/>
  <c r="H21" i="1"/>
  <c r="I21" i="1"/>
  <c r="J21" i="1"/>
  <c r="K21" i="1"/>
  <c r="L21" i="1"/>
  <c r="B21" i="1"/>
  <c r="O24" i="1"/>
  <c r="L29" i="1"/>
  <c r="M29" i="1"/>
  <c r="C29" i="1"/>
  <c r="D29" i="1"/>
  <c r="D32" i="1" s="1"/>
  <c r="E29" i="1"/>
  <c r="E32" i="1" s="1"/>
  <c r="F29" i="1"/>
  <c r="G29" i="1"/>
  <c r="H29" i="1"/>
  <c r="I29" i="1"/>
  <c r="I32" i="1" s="1"/>
  <c r="J29" i="1"/>
  <c r="J32" i="1" s="1"/>
  <c r="K29" i="1"/>
  <c r="K32" i="1" s="1"/>
  <c r="B29" i="1"/>
  <c r="O20" i="1"/>
  <c r="O25" i="1"/>
  <c r="O26" i="1"/>
  <c r="O27" i="1"/>
  <c r="J18" i="1"/>
  <c r="I18" i="1"/>
  <c r="H18" i="1"/>
  <c r="O16" i="1"/>
  <c r="O15" i="1"/>
  <c r="O14" i="1"/>
  <c r="M11" i="1"/>
  <c r="L11" i="1"/>
  <c r="K11" i="1"/>
  <c r="J11" i="1"/>
  <c r="I11" i="1"/>
  <c r="H11" i="1"/>
  <c r="G11" i="1"/>
  <c r="F11" i="1"/>
  <c r="E11" i="1"/>
  <c r="D11" i="1"/>
  <c r="C11" i="1"/>
  <c r="B11" i="1"/>
  <c r="O10" i="1"/>
  <c r="O9" i="1"/>
  <c r="O8" i="1"/>
  <c r="L32" i="5" l="1"/>
  <c r="O11" i="5"/>
  <c r="O18" i="4"/>
  <c r="F34" i="4"/>
  <c r="I34" i="5"/>
  <c r="J34" i="5"/>
  <c r="O32" i="5"/>
  <c r="O18" i="5"/>
  <c r="O29" i="5" s="1"/>
  <c r="I32" i="4"/>
  <c r="I34" i="4" s="1"/>
  <c r="F34" i="3"/>
  <c r="O11" i="4"/>
  <c r="J32" i="4"/>
  <c r="J34" i="4" s="1"/>
  <c r="H34" i="4"/>
  <c r="O29" i="4"/>
  <c r="C34" i="4"/>
  <c r="G34" i="4"/>
  <c r="E34" i="4"/>
  <c r="O32" i="2"/>
  <c r="O34" i="2" s="1"/>
  <c r="C34" i="3"/>
  <c r="G34" i="3"/>
  <c r="E34" i="3"/>
  <c r="O32" i="3"/>
  <c r="O34" i="3" s="1"/>
  <c r="G32" i="1"/>
  <c r="C32" i="1"/>
  <c r="C34" i="1" s="1"/>
  <c r="M32" i="1"/>
  <c r="H32" i="1"/>
  <c r="H34" i="1" s="1"/>
  <c r="L32" i="1"/>
  <c r="L34" i="1" s="1"/>
  <c r="F32" i="1"/>
  <c r="F34" i="1" s="1"/>
  <c r="B32" i="1"/>
  <c r="O18" i="1"/>
  <c r="O29" i="1" s="1"/>
  <c r="D34" i="1"/>
  <c r="J34" i="1"/>
  <c r="O11" i="1"/>
  <c r="G34" i="1"/>
  <c r="K34" i="1"/>
  <c r="E34" i="1"/>
  <c r="I34" i="1"/>
  <c r="M34" i="1"/>
  <c r="O34" i="5" l="1"/>
  <c r="O32" i="4"/>
  <c r="O34" i="4" s="1"/>
  <c r="O32" i="1"/>
  <c r="O34" i="1" s="1"/>
  <c r="B34" i="1"/>
</calcChain>
</file>

<file path=xl/sharedStrings.xml><?xml version="1.0" encoding="utf-8"?>
<sst xmlns="http://schemas.openxmlformats.org/spreadsheetml/2006/main" count="170" uniqueCount="34">
  <si>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</si>
  <si>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</si>
  <si>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</si>
  <si>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</si>
  <si>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</si>
  <si>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</si>
  <si>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</si>
  <si>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</si>
  <si>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</si>
  <si>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</si>
  <si>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</si>
  <si>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</si>
  <si>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</si>
  <si>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Revenue</t>
  </si>
  <si>
    <t>Membership</t>
  </si>
  <si>
    <t>Canteen</t>
  </si>
  <si>
    <t>Other</t>
  </si>
  <si>
    <t>Total Revenue</t>
  </si>
  <si>
    <t xml:space="preserve"> Electric</t>
  </si>
  <si>
    <t xml:space="preserve">Dominion (Gas) </t>
  </si>
  <si>
    <t>Insurance</t>
  </si>
  <si>
    <t>Dues Paid</t>
  </si>
  <si>
    <t>Total Expense</t>
  </si>
  <si>
    <t>Net/Profit/Loss</t>
  </si>
  <si>
    <t>Fixed Expense</t>
  </si>
  <si>
    <t>Post 999 Annual Budget</t>
  </si>
  <si>
    <t>Variable Expense</t>
  </si>
  <si>
    <t>Liquor</t>
  </si>
  <si>
    <t>Wine</t>
  </si>
  <si>
    <t>Food</t>
  </si>
  <si>
    <t>Beer</t>
  </si>
  <si>
    <t>Payroll</t>
  </si>
  <si>
    <t>Totql Fixed Expense</t>
  </si>
  <si>
    <t>Post 999 Annual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</si>
</sst>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0" fontId="3" fillId="0" borderId="0" xfId="0" applyFont="1"/>
    <xf numFmtId="44" fontId="0" fillId="0" borderId="0" xfId="1" applyFont="1"/>
    <xf numFmtId="0" fontId="4" fillId="0" borderId="0" xfId="0" applyFont="1" applyAlignment="1">
      <alignment horizontal="right"/>
    </xf>
    <xf numFmtId="0" fontId="4" fillId="0" borderId="0" xfId="0" applyFont="1"/>
    <xf numFmtId="44" fontId="4" fillId="0" borderId="0" xfId="1" applyFont="1"/>
    <xf numFmtId="0" fontId="4" fillId="0" borderId="1" xfId="0" applyFont="1" applyBorder="1"/>
    <xf numFmtId="44" fontId="4" fillId="0" borderId="2" xfId="1" applyFont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44" fontId="4" fillId="0" borderId="1" xfId="1" applyFont="1" applyBorder="1"/>
    <xf numFmtId="44" fontId="4" fillId="0" borderId="0" xfId="1" applyFont="1" applyBorder="1"/>
    <xf numFmtId="44" fontId="4" fillId="2" borderId="1" xfId="1" applyFont="1" applyFill="1" applyBorder="1"/>
    <xf numFmtId="0" fontId="5" fillId="0" borderId="0" xfId="0" applyFont="1"/>
    <xf numFmtId="44" fontId="4" fillId="0" borderId="3" xfId="1" applyFont="1" applyBorder="1"/>
    <xf numFmtId="0" fontId="7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4" fontId="4" fillId="2" borderId="0" xfId="1" applyFont="1" applyFill="1"/>
    <xf numFmtId="44" fontId="4" fillId="2" borderId="3" xfId="1" applyFont="1" applyFill="1" applyBorder="1"/>
    <xf numFmtId="44" fontId="4" fillId="0" borderId="3" xfId="1" applyFont="1" applyFill="1" applyBorder="1"/>
    <xf numFmtId="0" fontId="4" fillId="2" borderId="0" xfId="0" applyFont="1" applyFill="1"/>
    <xf numFmtId="44" fontId="4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DA351-D627-A544-B2FC-210D1AE8210A}">
  <dimension ref="A1:S35"/>
  <sheetViews>
    <sheetView topLeftCell="A3" workbookViewId="0">
      <selection activeCell="H18" sqref="H18:J18"/>
    </sheetView>
  </sheetViews>
  <sheetFormatPr baseColWidth="10" defaultRowHeight="16" x14ac:dyDescent="0.2"/>
  <cols>
    <col min="1" max="1" width="24.33203125" customWidth="1"/>
    <col min="2" max="2" width="13.6640625" customWidth="1"/>
    <col min="3" max="3" width="11.6640625" bestFit="1" customWidth="1"/>
    <col min="4" max="4" width="13.6640625" customWidth="1"/>
    <col min="5" max="7" width="12.33203125" bestFit="1" customWidth="1"/>
    <col min="8" max="8" width="15.1640625" customWidth="1"/>
    <col min="9" max="9" width="11.6640625" bestFit="1" customWidth="1"/>
    <col min="10" max="10" width="12.1640625" bestFit="1" customWidth="1"/>
    <col min="11" max="12" width="12.33203125" bestFit="1" customWidth="1"/>
    <col min="13" max="13" width="13.83203125" customWidth="1"/>
    <col min="14" max="14" width="11.1640625" customWidth="1"/>
    <col min="15" max="15" width="12.83203125" style="7" bestFit="1" customWidth="1"/>
    <col min="17" max="17" width="11.5" bestFit="1" customWidth="1"/>
  </cols>
  <sheetData>
    <row r="1" spans="1:19" ht="26" x14ac:dyDescent="0.3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2"/>
      <c r="Q1" s="2"/>
      <c r="R1" s="2"/>
      <c r="S1" s="2"/>
    </row>
    <row r="2" spans="1:19" ht="2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3"/>
      <c r="P2" s="2"/>
      <c r="Q2" s="2"/>
      <c r="R2" s="2"/>
      <c r="S2" s="2"/>
    </row>
    <row r="6" spans="1:19" ht="19" x14ac:dyDescent="0.25">
      <c r="A6" s="4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/>
      <c r="O6" s="5" t="s">
        <v>12</v>
      </c>
    </row>
    <row r="7" spans="1:19" ht="19" x14ac:dyDescent="0.25">
      <c r="A7" s="6" t="s">
        <v>13</v>
      </c>
    </row>
    <row r="8" spans="1:19" ht="17" x14ac:dyDescent="0.2">
      <c r="A8" s="8" t="s">
        <v>14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1500</v>
      </c>
      <c r="I8" s="9">
        <v>1000</v>
      </c>
      <c r="J8" s="9">
        <v>500</v>
      </c>
      <c r="K8" s="9">
        <v>0</v>
      </c>
      <c r="L8" s="9">
        <v>0</v>
      </c>
      <c r="M8" s="9">
        <v>0</v>
      </c>
      <c r="N8" s="9"/>
      <c r="O8" s="10">
        <f>SUM(B8:M8)</f>
        <v>3000</v>
      </c>
    </row>
    <row r="9" spans="1:19" ht="17" x14ac:dyDescent="0.2">
      <c r="A9" s="8" t="s">
        <v>15</v>
      </c>
      <c r="B9" s="9">
        <v>3000</v>
      </c>
      <c r="C9" s="9">
        <v>3000</v>
      </c>
      <c r="D9" s="9">
        <v>3000</v>
      </c>
      <c r="E9" s="9">
        <v>3000</v>
      </c>
      <c r="F9" s="9">
        <v>3000</v>
      </c>
      <c r="G9" s="9">
        <v>3000</v>
      </c>
      <c r="H9" s="9">
        <v>3000</v>
      </c>
      <c r="I9" s="9">
        <v>3000</v>
      </c>
      <c r="J9" s="9">
        <v>3000</v>
      </c>
      <c r="K9" s="9">
        <v>3000</v>
      </c>
      <c r="L9" s="9">
        <v>3000</v>
      </c>
      <c r="M9" s="9">
        <v>3000</v>
      </c>
      <c r="N9" s="9"/>
      <c r="O9" s="10">
        <f>SUM(B9:M9)</f>
        <v>36000</v>
      </c>
    </row>
    <row r="10" spans="1:19" ht="17" x14ac:dyDescent="0.2">
      <c r="A10" s="8" t="s">
        <v>16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9"/>
      <c r="O10" s="10">
        <f>SUM(B10:M10)</f>
        <v>0</v>
      </c>
    </row>
    <row r="11" spans="1:19" ht="17" x14ac:dyDescent="0.2">
      <c r="A11" s="24" t="s">
        <v>17</v>
      </c>
      <c r="B11" s="10">
        <f>SUM(B8:B10)</f>
        <v>3000</v>
      </c>
      <c r="C11" s="10">
        <f>SUM(C8:C10)</f>
        <v>3000</v>
      </c>
      <c r="D11" s="10">
        <f>SUM(D8:D10)</f>
        <v>3000</v>
      </c>
      <c r="E11" s="10">
        <f>SUM(E8:E10)</f>
        <v>3000</v>
      </c>
      <c r="F11" s="10">
        <f>SUM(F8:F10)</f>
        <v>3000</v>
      </c>
      <c r="G11" s="10">
        <f>SUM(G8:G10)</f>
        <v>3000</v>
      </c>
      <c r="H11" s="10">
        <f>SUM(H8:H10)</f>
        <v>4500</v>
      </c>
      <c r="I11" s="10">
        <f>SUM(I8:I10)</f>
        <v>4000</v>
      </c>
      <c r="J11" s="10">
        <f>SUM(J8:J10)</f>
        <v>3500</v>
      </c>
      <c r="K11" s="10">
        <f>SUM(K8:K10)</f>
        <v>3000</v>
      </c>
      <c r="L11" s="10">
        <f>SUM(L8:L10)</f>
        <v>3000</v>
      </c>
      <c r="M11" s="10">
        <f>SUM(M8:M10)</f>
        <v>3000</v>
      </c>
      <c r="N11" s="10"/>
      <c r="O11" s="12">
        <f>SUM(O8:O10)</f>
        <v>39000</v>
      </c>
    </row>
    <row r="12" spans="1:19" ht="17" x14ac:dyDescent="0.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9" ht="17" x14ac:dyDescent="0.2">
      <c r="A13" s="13" t="s">
        <v>24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9" ht="17" x14ac:dyDescent="0.2">
      <c r="A14" s="8" t="s">
        <v>20</v>
      </c>
      <c r="B14" s="10">
        <v>0</v>
      </c>
      <c r="C14" s="10">
        <v>0</v>
      </c>
      <c r="D14" s="10">
        <v>0</v>
      </c>
      <c r="E14" s="10">
        <v>0</v>
      </c>
      <c r="F14" s="10">
        <v>1000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1000</v>
      </c>
      <c r="N14" s="10"/>
      <c r="O14" s="10">
        <f t="shared" ref="O14:O16" si="0">SUM(B14:M14)</f>
        <v>2000</v>
      </c>
    </row>
    <row r="15" spans="1:19" ht="18" x14ac:dyDescent="0.2">
      <c r="A15" s="14" t="s">
        <v>18</v>
      </c>
      <c r="B15" s="10">
        <v>300</v>
      </c>
      <c r="C15" s="10">
        <v>300</v>
      </c>
      <c r="D15" s="10">
        <v>300</v>
      </c>
      <c r="E15" s="10">
        <v>300</v>
      </c>
      <c r="F15" s="10">
        <v>600</v>
      </c>
      <c r="G15" s="10">
        <v>600</v>
      </c>
      <c r="H15" s="10">
        <v>600</v>
      </c>
      <c r="I15" s="10">
        <v>600</v>
      </c>
      <c r="J15" s="10">
        <v>300</v>
      </c>
      <c r="K15" s="10">
        <v>300</v>
      </c>
      <c r="L15" s="10">
        <v>300</v>
      </c>
      <c r="M15" s="10">
        <v>300</v>
      </c>
      <c r="N15" s="10"/>
      <c r="O15" s="10">
        <f t="shared" si="0"/>
        <v>4800</v>
      </c>
    </row>
    <row r="16" spans="1:19" ht="18" x14ac:dyDescent="0.2">
      <c r="A16" s="14" t="s">
        <v>19</v>
      </c>
      <c r="B16" s="10">
        <v>300</v>
      </c>
      <c r="C16" s="10">
        <v>300</v>
      </c>
      <c r="D16" s="10">
        <v>150</v>
      </c>
      <c r="E16" s="10">
        <v>150</v>
      </c>
      <c r="F16" s="10">
        <v>150</v>
      </c>
      <c r="G16" s="10">
        <v>150</v>
      </c>
      <c r="H16" s="10">
        <v>150</v>
      </c>
      <c r="I16" s="10">
        <v>150</v>
      </c>
      <c r="J16" s="10">
        <v>150</v>
      </c>
      <c r="K16" s="10">
        <v>150</v>
      </c>
      <c r="L16" s="10">
        <v>300</v>
      </c>
      <c r="M16" s="10">
        <v>300</v>
      </c>
      <c r="N16" s="10"/>
      <c r="O16" s="10">
        <f t="shared" si="0"/>
        <v>2400</v>
      </c>
    </row>
    <row r="17" spans="1:15" ht="17" x14ac:dyDescent="0.2">
      <c r="A17" s="22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7" x14ac:dyDescent="0.2">
      <c r="A18" s="8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f>50*27.5</f>
        <v>1375</v>
      </c>
      <c r="I18" s="10">
        <f>34*27.5</f>
        <v>935</v>
      </c>
      <c r="J18" s="10">
        <f>16*27.5</f>
        <v>440</v>
      </c>
      <c r="K18" s="10">
        <v>0</v>
      </c>
      <c r="L18" s="10">
        <v>0</v>
      </c>
      <c r="M18" s="10">
        <v>0</v>
      </c>
      <c r="N18" s="10"/>
      <c r="O18" s="10">
        <f>SUM(B18:M18)</f>
        <v>2750</v>
      </c>
    </row>
    <row r="19" spans="1:15" ht="17" x14ac:dyDescent="0.2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7" x14ac:dyDescent="0.2">
      <c r="A20" s="8" t="s">
        <v>31</v>
      </c>
      <c r="B20" s="15">
        <v>700</v>
      </c>
      <c r="C20" s="15">
        <v>700</v>
      </c>
      <c r="D20" s="15">
        <v>700</v>
      </c>
      <c r="E20" s="15">
        <v>700</v>
      </c>
      <c r="F20" s="15">
        <v>700</v>
      </c>
      <c r="G20" s="15">
        <v>700</v>
      </c>
      <c r="H20" s="15">
        <v>700</v>
      </c>
      <c r="I20" s="15">
        <v>700</v>
      </c>
      <c r="J20" s="15">
        <v>700</v>
      </c>
      <c r="K20" s="15">
        <v>700</v>
      </c>
      <c r="L20" s="15">
        <v>700</v>
      </c>
      <c r="M20" s="15">
        <v>1350</v>
      </c>
      <c r="N20" s="10"/>
      <c r="O20" s="10">
        <f t="shared" ref="O20" si="1">SUM(B20:M20)</f>
        <v>9050</v>
      </c>
    </row>
    <row r="21" spans="1:15" ht="17" x14ac:dyDescent="0.2">
      <c r="A21" s="23" t="s">
        <v>32</v>
      </c>
      <c r="B21" s="10">
        <f>SUM(B14:B20)</f>
        <v>1300</v>
      </c>
      <c r="C21" s="10">
        <f t="shared" ref="C21:L21" si="2">SUM(C14:C20)</f>
        <v>1300</v>
      </c>
      <c r="D21" s="10">
        <f t="shared" si="2"/>
        <v>1150</v>
      </c>
      <c r="E21" s="10">
        <f t="shared" si="2"/>
        <v>1150</v>
      </c>
      <c r="F21" s="10">
        <f t="shared" si="2"/>
        <v>2450</v>
      </c>
      <c r="G21" s="10">
        <f t="shared" si="2"/>
        <v>1450</v>
      </c>
      <c r="H21" s="10">
        <f t="shared" si="2"/>
        <v>2825</v>
      </c>
      <c r="I21" s="10">
        <f t="shared" si="2"/>
        <v>2385</v>
      </c>
      <c r="J21" s="10">
        <f t="shared" si="2"/>
        <v>1590</v>
      </c>
      <c r="K21" s="10">
        <f t="shared" si="2"/>
        <v>1150</v>
      </c>
      <c r="L21" s="10">
        <f t="shared" si="2"/>
        <v>1300</v>
      </c>
      <c r="M21" s="10">
        <f>SUM(M14:M20)</f>
        <v>2950</v>
      </c>
      <c r="N21" s="10"/>
      <c r="O21" s="10"/>
    </row>
    <row r="22" spans="1:15" ht="17" x14ac:dyDescent="0.2">
      <c r="A22" s="8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7" x14ac:dyDescent="0.2">
      <c r="A23" s="21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7" x14ac:dyDescent="0.2">
      <c r="A24" s="8" t="s">
        <v>27</v>
      </c>
      <c r="B24" s="10">
        <v>700</v>
      </c>
      <c r="C24" s="10">
        <v>700</v>
      </c>
      <c r="D24" s="10">
        <v>700</v>
      </c>
      <c r="E24" s="10">
        <v>700</v>
      </c>
      <c r="F24" s="10">
        <v>700</v>
      </c>
      <c r="G24" s="10">
        <v>700</v>
      </c>
      <c r="H24" s="10">
        <v>700</v>
      </c>
      <c r="I24" s="10">
        <v>700</v>
      </c>
      <c r="J24" s="10">
        <v>700</v>
      </c>
      <c r="K24" s="10">
        <v>700</v>
      </c>
      <c r="L24" s="10">
        <v>700</v>
      </c>
      <c r="M24" s="10">
        <v>700</v>
      </c>
      <c r="N24" s="10"/>
      <c r="O24" s="10">
        <f>SUM(B24:M24)</f>
        <v>8400</v>
      </c>
    </row>
    <row r="25" spans="1:15" ht="17" x14ac:dyDescent="0.2">
      <c r="A25" s="8" t="s">
        <v>28</v>
      </c>
      <c r="B25" s="10">
        <v>100</v>
      </c>
      <c r="C25" s="10">
        <v>100</v>
      </c>
      <c r="D25" s="10">
        <v>100</v>
      </c>
      <c r="E25" s="10">
        <v>100</v>
      </c>
      <c r="F25" s="10">
        <v>100</v>
      </c>
      <c r="G25" s="10">
        <v>100</v>
      </c>
      <c r="H25" s="10">
        <v>100</v>
      </c>
      <c r="I25" s="10">
        <v>100</v>
      </c>
      <c r="J25" s="10">
        <v>100</v>
      </c>
      <c r="K25" s="10">
        <v>100</v>
      </c>
      <c r="L25" s="10">
        <v>100</v>
      </c>
      <c r="M25" s="10">
        <v>100</v>
      </c>
      <c r="N25" s="10"/>
      <c r="O25" s="10">
        <f t="shared" ref="O25:O27" si="3">SUM(B25:M25)</f>
        <v>1200</v>
      </c>
    </row>
    <row r="26" spans="1:15" ht="17" x14ac:dyDescent="0.2">
      <c r="A26" s="8" t="s">
        <v>30</v>
      </c>
      <c r="B26" s="10">
        <v>500</v>
      </c>
      <c r="C26" s="10">
        <v>500</v>
      </c>
      <c r="D26" s="10">
        <v>500</v>
      </c>
      <c r="E26" s="10">
        <v>500</v>
      </c>
      <c r="F26" s="10">
        <v>500</v>
      </c>
      <c r="G26" s="10">
        <v>500</v>
      </c>
      <c r="H26" s="10">
        <v>500</v>
      </c>
      <c r="I26" s="10">
        <v>500</v>
      </c>
      <c r="J26" s="10">
        <v>500</v>
      </c>
      <c r="K26" s="10">
        <v>500</v>
      </c>
      <c r="L26" s="10">
        <v>500</v>
      </c>
      <c r="M26" s="10">
        <v>500</v>
      </c>
      <c r="N26" s="10"/>
      <c r="O26" s="10">
        <f t="shared" si="3"/>
        <v>6000</v>
      </c>
    </row>
    <row r="27" spans="1:15" ht="17" x14ac:dyDescent="0.2">
      <c r="A27" s="8" t="s">
        <v>29</v>
      </c>
      <c r="B27" s="10">
        <v>200</v>
      </c>
      <c r="C27" s="10">
        <v>200</v>
      </c>
      <c r="D27" s="10">
        <v>200</v>
      </c>
      <c r="E27" s="10">
        <v>200</v>
      </c>
      <c r="F27" s="10">
        <v>200</v>
      </c>
      <c r="G27" s="10">
        <v>200</v>
      </c>
      <c r="H27" s="10">
        <v>200</v>
      </c>
      <c r="I27" s="10">
        <v>200</v>
      </c>
      <c r="J27" s="10">
        <v>200</v>
      </c>
      <c r="K27" s="10">
        <v>200</v>
      </c>
      <c r="L27" s="10">
        <v>200</v>
      </c>
      <c r="M27" s="10">
        <v>200</v>
      </c>
      <c r="N27" s="10"/>
      <c r="O27" s="10">
        <f t="shared" si="3"/>
        <v>2400</v>
      </c>
    </row>
    <row r="28" spans="1:15" ht="17" x14ac:dyDescent="0.2">
      <c r="A28" s="9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10"/>
    </row>
    <row r="29" spans="1:15" ht="17" x14ac:dyDescent="0.2">
      <c r="A29" s="18" t="s">
        <v>26</v>
      </c>
      <c r="B29" s="10">
        <f>SUM(B24:B27)</f>
        <v>1500</v>
      </c>
      <c r="C29" s="10">
        <f t="shared" ref="C29:M29" si="4">SUM(C24:C27)</f>
        <v>1500</v>
      </c>
      <c r="D29" s="10">
        <f t="shared" si="4"/>
        <v>1500</v>
      </c>
      <c r="E29" s="10">
        <f t="shared" si="4"/>
        <v>1500</v>
      </c>
      <c r="F29" s="10">
        <f t="shared" si="4"/>
        <v>1500</v>
      </c>
      <c r="G29" s="10">
        <f t="shared" si="4"/>
        <v>1500</v>
      </c>
      <c r="H29" s="10">
        <f t="shared" si="4"/>
        <v>1500</v>
      </c>
      <c r="I29" s="10">
        <f t="shared" si="4"/>
        <v>1500</v>
      </c>
      <c r="J29" s="10">
        <f t="shared" si="4"/>
        <v>1500</v>
      </c>
      <c r="K29" s="10">
        <f t="shared" si="4"/>
        <v>1500</v>
      </c>
      <c r="L29" s="10">
        <f t="shared" si="4"/>
        <v>1500</v>
      </c>
      <c r="M29" s="10">
        <f t="shared" si="4"/>
        <v>1500</v>
      </c>
      <c r="N29" s="10"/>
      <c r="O29" s="12">
        <f>SUM(O18:O28)</f>
        <v>29800</v>
      </c>
    </row>
    <row r="30" spans="1:15" ht="17" x14ac:dyDescent="0.2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7" x14ac:dyDescent="0.2">
      <c r="A31" s="9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0"/>
    </row>
    <row r="32" spans="1:15" ht="17" x14ac:dyDescent="0.2">
      <c r="A32" s="9" t="s">
        <v>22</v>
      </c>
      <c r="B32" s="12">
        <f>+B21+B29</f>
        <v>2800</v>
      </c>
      <c r="C32" s="12">
        <f t="shared" ref="C32:M32" si="5">+C21+C29</f>
        <v>2800</v>
      </c>
      <c r="D32" s="12">
        <f t="shared" si="5"/>
        <v>2650</v>
      </c>
      <c r="E32" s="12">
        <f t="shared" si="5"/>
        <v>2650</v>
      </c>
      <c r="F32" s="12">
        <f t="shared" si="5"/>
        <v>3950</v>
      </c>
      <c r="G32" s="12">
        <f t="shared" si="5"/>
        <v>2950</v>
      </c>
      <c r="H32" s="12">
        <f t="shared" si="5"/>
        <v>4325</v>
      </c>
      <c r="I32" s="12">
        <f t="shared" si="5"/>
        <v>3885</v>
      </c>
      <c r="J32" s="12">
        <f t="shared" si="5"/>
        <v>3090</v>
      </c>
      <c r="K32" s="12">
        <f t="shared" si="5"/>
        <v>2650</v>
      </c>
      <c r="L32" s="12">
        <f t="shared" si="5"/>
        <v>2800</v>
      </c>
      <c r="M32" s="12">
        <f t="shared" si="5"/>
        <v>4450</v>
      </c>
      <c r="N32" s="16"/>
      <c r="O32" s="12">
        <f>SUM(B32:M32)</f>
        <v>39000</v>
      </c>
    </row>
    <row r="33" spans="1:15" ht="17" x14ac:dyDescent="0.2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6"/>
      <c r="O33" s="10"/>
    </row>
    <row r="34" spans="1:15" ht="18" thickBot="1" x14ac:dyDescent="0.25">
      <c r="A34" s="9" t="s">
        <v>23</v>
      </c>
      <c r="B34" s="19">
        <f>+B11-B32</f>
        <v>200</v>
      </c>
      <c r="C34" s="19">
        <f>+C11-C32</f>
        <v>200</v>
      </c>
      <c r="D34" s="19">
        <f>+D11-D32</f>
        <v>350</v>
      </c>
      <c r="E34" s="19">
        <f>+E11-E32</f>
        <v>350</v>
      </c>
      <c r="F34" s="19">
        <f>+F11-F32</f>
        <v>-950</v>
      </c>
      <c r="G34" s="19">
        <f>+G11-G32</f>
        <v>50</v>
      </c>
      <c r="H34" s="19">
        <f>+H11-H32</f>
        <v>175</v>
      </c>
      <c r="I34" s="19">
        <f>+I11-I32</f>
        <v>115</v>
      </c>
      <c r="J34" s="19">
        <f>+J11-J32</f>
        <v>410</v>
      </c>
      <c r="K34" s="19">
        <f>+K11-K32</f>
        <v>350</v>
      </c>
      <c r="L34" s="19">
        <f>+L11-L32</f>
        <v>200</v>
      </c>
      <c r="M34" s="19">
        <f>+M11-M32</f>
        <v>-1450</v>
      </c>
      <c r="N34" s="16"/>
      <c r="O34" s="19">
        <f>+$O$11-$O$32</f>
        <v>0</v>
      </c>
    </row>
    <row r="35" spans="1:15" ht="17" thickTop="1" x14ac:dyDescent="0.2"/>
  </sheetData>
  <mergeCells count="1">
    <mergeCell ref="A1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B82C0-DB5A-004F-BEF9-C4AB105414B7}">
  <dimension ref="A1:S35"/>
  <sheetViews>
    <sheetView workbookViewId="0">
      <selection activeCell="F17" sqref="F17"/>
    </sheetView>
  </sheetViews>
  <sheetFormatPr baseColWidth="10" defaultRowHeight="16" x14ac:dyDescent="0.2"/>
  <cols>
    <col min="1" max="1" width="24.33203125" customWidth="1"/>
    <col min="2" max="2" width="13.6640625" customWidth="1"/>
    <col min="3" max="3" width="11.6640625" bestFit="1" customWidth="1"/>
    <col min="4" max="4" width="13.6640625" customWidth="1"/>
    <col min="5" max="7" width="12.33203125" bestFit="1" customWidth="1"/>
    <col min="8" max="8" width="15.1640625" customWidth="1"/>
    <col min="9" max="9" width="11.6640625" bestFit="1" customWidth="1"/>
    <col min="10" max="10" width="12.1640625" bestFit="1" customWidth="1"/>
    <col min="11" max="12" width="12.33203125" bestFit="1" customWidth="1"/>
    <col min="13" max="13" width="13.83203125" customWidth="1"/>
    <col min="14" max="14" width="11.1640625" customWidth="1"/>
    <col min="15" max="15" width="12.83203125" style="7" bestFit="1" customWidth="1"/>
    <col min="17" max="17" width="11.5" bestFit="1" customWidth="1"/>
  </cols>
  <sheetData>
    <row r="1" spans="1:19" ht="26" x14ac:dyDescent="0.3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2"/>
      <c r="Q1" s="2"/>
      <c r="R1" s="2"/>
      <c r="S1" s="2"/>
    </row>
    <row r="2" spans="1:19" ht="2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3"/>
      <c r="P2" s="2"/>
      <c r="Q2" s="2"/>
      <c r="R2" s="2"/>
      <c r="S2" s="2"/>
    </row>
    <row r="6" spans="1:19" ht="19" x14ac:dyDescent="0.25">
      <c r="A6" s="4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/>
      <c r="O6" s="5" t="s">
        <v>12</v>
      </c>
    </row>
    <row r="7" spans="1:19" ht="19" x14ac:dyDescent="0.25">
      <c r="A7" s="6" t="s">
        <v>13</v>
      </c>
    </row>
    <row r="8" spans="1:19" ht="17" x14ac:dyDescent="0.2">
      <c r="A8" s="8" t="s">
        <v>14</v>
      </c>
      <c r="B8" s="9">
        <v>0</v>
      </c>
      <c r="C8" s="9">
        <v>0</v>
      </c>
      <c r="D8" s="9"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10">
        <f>SUM(B8:M8)</f>
        <v>0</v>
      </c>
    </row>
    <row r="9" spans="1:19" ht="17" x14ac:dyDescent="0.2">
      <c r="A9" s="8" t="s">
        <v>15</v>
      </c>
      <c r="B9" s="9">
        <v>3330</v>
      </c>
      <c r="C9" s="9">
        <v>2500</v>
      </c>
      <c r="D9" s="9">
        <v>4000</v>
      </c>
      <c r="E9" s="9"/>
      <c r="F9" s="9"/>
      <c r="G9" s="9"/>
      <c r="H9" s="9"/>
      <c r="I9" s="9"/>
      <c r="J9" s="9"/>
      <c r="K9" s="9"/>
      <c r="L9" s="9"/>
      <c r="M9" s="9"/>
      <c r="N9" s="9"/>
      <c r="O9" s="10">
        <f>SUM(B9:M9)</f>
        <v>9830</v>
      </c>
    </row>
    <row r="10" spans="1:19" ht="17" x14ac:dyDescent="0.2">
      <c r="A10" s="8" t="s">
        <v>16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9"/>
      <c r="O10" s="10">
        <f>SUM(B10:M10)</f>
        <v>0</v>
      </c>
    </row>
    <row r="11" spans="1:19" ht="17" x14ac:dyDescent="0.2">
      <c r="A11" s="24" t="s">
        <v>17</v>
      </c>
      <c r="B11" s="10">
        <f>SUM(B8:B10)</f>
        <v>3330</v>
      </c>
      <c r="C11" s="10">
        <f>SUM(C8:C10)</f>
        <v>2500</v>
      </c>
      <c r="D11" s="10">
        <f>SUM(D8:D10)</f>
        <v>4000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2">
        <f>SUM(O8:O10)</f>
        <v>9830</v>
      </c>
    </row>
    <row r="12" spans="1:19" ht="17" x14ac:dyDescent="0.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9" ht="17" x14ac:dyDescent="0.2">
      <c r="A13" s="13" t="s">
        <v>24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9" ht="17" x14ac:dyDescent="0.2">
      <c r="A14" s="8" t="s">
        <v>20</v>
      </c>
      <c r="B14" s="10">
        <v>0</v>
      </c>
      <c r="C14" s="10">
        <v>0</v>
      </c>
      <c r="D14" s="10">
        <v>0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f t="shared" ref="O14:O16" si="0">SUM(B14:M14)</f>
        <v>0</v>
      </c>
    </row>
    <row r="15" spans="1:19" ht="18" x14ac:dyDescent="0.2">
      <c r="A15" s="14" t="s">
        <v>18</v>
      </c>
      <c r="B15" s="10">
        <v>320</v>
      </c>
      <c r="C15" s="10">
        <v>333</v>
      </c>
      <c r="D15" s="10">
        <v>321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>
        <f t="shared" si="0"/>
        <v>974</v>
      </c>
    </row>
    <row r="16" spans="1:19" ht="18" x14ac:dyDescent="0.2">
      <c r="A16" s="14" t="s">
        <v>19</v>
      </c>
      <c r="B16" s="10">
        <v>300</v>
      </c>
      <c r="C16" s="10">
        <v>300</v>
      </c>
      <c r="D16" s="10">
        <v>150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>
        <f t="shared" si="0"/>
        <v>750</v>
      </c>
    </row>
    <row r="17" spans="1:15" ht="17" x14ac:dyDescent="0.2">
      <c r="A17" s="20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7" x14ac:dyDescent="0.2">
      <c r="A18" s="8" t="s">
        <v>21</v>
      </c>
      <c r="B18" s="10">
        <v>0</v>
      </c>
      <c r="C18" s="10">
        <v>0</v>
      </c>
      <c r="D18" s="10">
        <v>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>
        <f>SUM(B18:M18)</f>
        <v>0</v>
      </c>
    </row>
    <row r="19" spans="1:15" ht="17" x14ac:dyDescent="0.2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7" x14ac:dyDescent="0.2">
      <c r="A20" s="8" t="s">
        <v>31</v>
      </c>
      <c r="B20" s="15">
        <v>740</v>
      </c>
      <c r="C20" s="15">
        <v>688</v>
      </c>
      <c r="D20" s="15">
        <v>720</v>
      </c>
      <c r="E20" s="15"/>
      <c r="F20" s="15"/>
      <c r="G20" s="15"/>
      <c r="H20" s="15"/>
      <c r="I20" s="15"/>
      <c r="J20" s="15"/>
      <c r="K20" s="15"/>
      <c r="L20" s="15"/>
      <c r="M20" s="15"/>
      <c r="N20" s="10"/>
      <c r="O20" s="10">
        <f t="shared" ref="O20" si="1">SUM(B20:M20)</f>
        <v>2148</v>
      </c>
    </row>
    <row r="21" spans="1:15" ht="17" x14ac:dyDescent="0.2">
      <c r="A21" s="23" t="s">
        <v>32</v>
      </c>
      <c r="B21" s="10">
        <f>SUM(B14:B20)</f>
        <v>1360</v>
      </c>
      <c r="C21" s="10">
        <f t="shared" ref="C21:D21" si="2">SUM(C14:C20)</f>
        <v>1321</v>
      </c>
      <c r="D21" s="10">
        <f t="shared" si="2"/>
        <v>1191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7" x14ac:dyDescent="0.2">
      <c r="A22" s="8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7" x14ac:dyDescent="0.2">
      <c r="A23" s="21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7" x14ac:dyDescent="0.2">
      <c r="A24" s="8" t="s">
        <v>27</v>
      </c>
      <c r="B24" s="10">
        <v>682</v>
      </c>
      <c r="C24" s="10">
        <v>741</v>
      </c>
      <c r="D24" s="10">
        <v>1020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>
        <f>SUM(B24:M24)</f>
        <v>2443</v>
      </c>
    </row>
    <row r="25" spans="1:15" ht="17" x14ac:dyDescent="0.2">
      <c r="A25" s="8" t="s">
        <v>28</v>
      </c>
      <c r="B25" s="10">
        <v>100</v>
      </c>
      <c r="C25" s="10">
        <v>100</v>
      </c>
      <c r="D25" s="10">
        <v>120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f t="shared" ref="O25:O27" si="3">SUM(B25:M25)</f>
        <v>320</v>
      </c>
    </row>
    <row r="26" spans="1:15" ht="17" x14ac:dyDescent="0.2">
      <c r="A26" s="8" t="s">
        <v>30</v>
      </c>
      <c r="B26" s="10">
        <v>500</v>
      </c>
      <c r="C26" s="10">
        <v>600</v>
      </c>
      <c r="D26" s="10">
        <v>700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 t="shared" si="3"/>
        <v>1800</v>
      </c>
    </row>
    <row r="27" spans="1:15" ht="17" x14ac:dyDescent="0.2">
      <c r="A27" s="8" t="s">
        <v>29</v>
      </c>
      <c r="B27" s="10">
        <v>200</v>
      </c>
      <c r="C27" s="10">
        <v>235</v>
      </c>
      <c r="D27" s="10">
        <v>400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f t="shared" si="3"/>
        <v>835</v>
      </c>
    </row>
    <row r="28" spans="1:15" ht="17" x14ac:dyDescent="0.2">
      <c r="A28" s="9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10"/>
    </row>
    <row r="29" spans="1:15" ht="17" x14ac:dyDescent="0.2">
      <c r="A29" s="18" t="s">
        <v>26</v>
      </c>
      <c r="B29" s="10">
        <f>SUM(B24:B27)</f>
        <v>1482</v>
      </c>
      <c r="C29" s="10">
        <f t="shared" ref="C29:M29" si="4">SUM(C24:C27)</f>
        <v>1676</v>
      </c>
      <c r="D29" s="10">
        <f t="shared" si="4"/>
        <v>2240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2">
        <f>SUM(O18:O28)</f>
        <v>7546</v>
      </c>
    </row>
    <row r="30" spans="1:15" ht="17" x14ac:dyDescent="0.2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7" x14ac:dyDescent="0.2">
      <c r="A31" s="9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0"/>
    </row>
    <row r="32" spans="1:15" ht="17" x14ac:dyDescent="0.2">
      <c r="A32" s="9" t="s">
        <v>22</v>
      </c>
      <c r="B32" s="12">
        <f>+B21+B29</f>
        <v>2842</v>
      </c>
      <c r="C32" s="12">
        <f t="shared" ref="C32:M32" si="5">+C21+C29</f>
        <v>2997</v>
      </c>
      <c r="D32" s="12">
        <f t="shared" si="5"/>
        <v>3431</v>
      </c>
      <c r="E32" s="12"/>
      <c r="F32" s="12"/>
      <c r="G32" s="12"/>
      <c r="H32" s="12"/>
      <c r="I32" s="12"/>
      <c r="J32" s="12"/>
      <c r="K32" s="12"/>
      <c r="L32" s="12"/>
      <c r="M32" s="12"/>
      <c r="N32" s="16"/>
      <c r="O32" s="12">
        <f>SUM(B32:M32)</f>
        <v>9270</v>
      </c>
    </row>
    <row r="33" spans="1:15" ht="17" x14ac:dyDescent="0.2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6"/>
      <c r="O33" s="10"/>
    </row>
    <row r="34" spans="1:15" ht="18" thickBot="1" x14ac:dyDescent="0.25">
      <c r="A34" s="9" t="s">
        <v>23</v>
      </c>
      <c r="B34" s="19">
        <f>+B11-B32</f>
        <v>488</v>
      </c>
      <c r="C34" s="19">
        <f>+C11-C32</f>
        <v>-497</v>
      </c>
      <c r="D34" s="19">
        <f>+D11-D32</f>
        <v>569</v>
      </c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9">
        <f>+$O$11-$O$32</f>
        <v>560</v>
      </c>
    </row>
    <row r="35" spans="1:15" ht="17" thickTop="1" x14ac:dyDescent="0.2"/>
  </sheetData>
  <mergeCells count="1">
    <mergeCell ref="A1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B79BE-A9FC-814C-8F9E-18C5EED5DDFE}">
  <dimension ref="A1:S35"/>
  <sheetViews>
    <sheetView workbookViewId="0">
      <selection activeCell="H19" sqref="H19"/>
    </sheetView>
  </sheetViews>
  <sheetFormatPr baseColWidth="10" defaultRowHeight="16" x14ac:dyDescent="0.2"/>
  <cols>
    <col min="1" max="1" width="24.33203125" customWidth="1"/>
    <col min="2" max="2" width="13.6640625" customWidth="1"/>
    <col min="3" max="3" width="11.6640625" bestFit="1" customWidth="1"/>
    <col min="4" max="4" width="13.6640625" customWidth="1"/>
    <col min="5" max="7" width="12.33203125" bestFit="1" customWidth="1"/>
    <col min="8" max="8" width="15.1640625" customWidth="1"/>
    <col min="9" max="9" width="11.6640625" bestFit="1" customWidth="1"/>
    <col min="10" max="10" width="12.1640625" bestFit="1" customWidth="1"/>
    <col min="11" max="12" width="12.33203125" bestFit="1" customWidth="1"/>
    <col min="13" max="13" width="13.83203125" customWidth="1"/>
    <col min="14" max="14" width="11.1640625" customWidth="1"/>
    <col min="15" max="15" width="12.83203125" style="7" bestFit="1" customWidth="1"/>
    <col min="17" max="17" width="11.5" bestFit="1" customWidth="1"/>
  </cols>
  <sheetData>
    <row r="1" spans="1:19" ht="26" x14ac:dyDescent="0.3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2"/>
      <c r="Q1" s="2"/>
      <c r="R1" s="2"/>
      <c r="S1" s="2"/>
    </row>
    <row r="2" spans="1:19" ht="2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3"/>
      <c r="P2" s="2"/>
      <c r="Q2" s="2"/>
      <c r="R2" s="2"/>
      <c r="S2" s="2"/>
    </row>
    <row r="6" spans="1:19" ht="19" x14ac:dyDescent="0.25">
      <c r="A6" s="4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/>
      <c r="O6" s="5" t="s">
        <v>12</v>
      </c>
    </row>
    <row r="7" spans="1:19" ht="19" x14ac:dyDescent="0.25">
      <c r="A7" s="6" t="s">
        <v>13</v>
      </c>
    </row>
    <row r="8" spans="1:19" ht="17" x14ac:dyDescent="0.2">
      <c r="A8" s="8" t="s">
        <v>14</v>
      </c>
      <c r="B8" s="9">
        <v>0</v>
      </c>
      <c r="C8" s="9">
        <v>0</v>
      </c>
      <c r="D8" s="9"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10">
        <f>SUM(B8:M8)</f>
        <v>0</v>
      </c>
    </row>
    <row r="9" spans="1:19" ht="17" x14ac:dyDescent="0.2">
      <c r="A9" s="8" t="s">
        <v>15</v>
      </c>
      <c r="B9" s="9">
        <v>3330</v>
      </c>
      <c r="C9" s="9">
        <v>2500</v>
      </c>
      <c r="D9" s="9">
        <v>4000</v>
      </c>
      <c r="E9" s="9">
        <v>3500</v>
      </c>
      <c r="F9" s="9">
        <v>4200</v>
      </c>
      <c r="G9" s="9">
        <v>2800</v>
      </c>
      <c r="H9" s="9"/>
      <c r="I9" s="9"/>
      <c r="J9" s="9"/>
      <c r="K9" s="9"/>
      <c r="L9" s="9"/>
      <c r="M9" s="9"/>
      <c r="N9" s="9"/>
      <c r="O9" s="10">
        <f>SUM(B9:M9)</f>
        <v>20330</v>
      </c>
    </row>
    <row r="10" spans="1:19" ht="17" x14ac:dyDescent="0.2">
      <c r="A10" s="8" t="s">
        <v>16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9"/>
      <c r="O10" s="10">
        <f>SUM(B10:M10)</f>
        <v>0</v>
      </c>
    </row>
    <row r="11" spans="1:19" ht="17" x14ac:dyDescent="0.2">
      <c r="A11" s="24" t="s">
        <v>17</v>
      </c>
      <c r="B11" s="10">
        <f>SUM(B8:B10)</f>
        <v>3330</v>
      </c>
      <c r="C11" s="10">
        <f>SUM(C8:C10)</f>
        <v>2500</v>
      </c>
      <c r="D11" s="10">
        <f>SUM(D8:D10)</f>
        <v>4000</v>
      </c>
      <c r="E11" s="10">
        <f t="shared" ref="E11:G11" si="0">SUM(E8:E10)</f>
        <v>3500</v>
      </c>
      <c r="F11" s="10">
        <f t="shared" si="0"/>
        <v>4200</v>
      </c>
      <c r="G11" s="10">
        <f t="shared" si="0"/>
        <v>2800</v>
      </c>
      <c r="H11" s="10"/>
      <c r="I11" s="10"/>
      <c r="J11" s="10"/>
      <c r="K11" s="10"/>
      <c r="L11" s="10"/>
      <c r="M11" s="10"/>
      <c r="N11" s="10"/>
      <c r="O11" s="12">
        <f>SUM(O8:O10)</f>
        <v>20330</v>
      </c>
    </row>
    <row r="12" spans="1:19" ht="17" x14ac:dyDescent="0.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9" ht="17" x14ac:dyDescent="0.2">
      <c r="A13" s="13" t="s">
        <v>24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9" ht="17" x14ac:dyDescent="0.2">
      <c r="A14" s="8" t="s">
        <v>20</v>
      </c>
      <c r="B14" s="10">
        <v>0</v>
      </c>
      <c r="C14" s="10">
        <v>0</v>
      </c>
      <c r="D14" s="10">
        <v>0</v>
      </c>
      <c r="E14" s="10"/>
      <c r="F14" s="10">
        <v>1045</v>
      </c>
      <c r="G14" s="10"/>
      <c r="H14" s="10"/>
      <c r="I14" s="10"/>
      <c r="J14" s="10"/>
      <c r="K14" s="10"/>
      <c r="L14" s="10"/>
      <c r="M14" s="10"/>
      <c r="N14" s="10"/>
      <c r="O14" s="10">
        <f t="shared" ref="O14:O16" si="1">SUM(B14:M14)</f>
        <v>1045</v>
      </c>
    </row>
    <row r="15" spans="1:19" ht="18" x14ac:dyDescent="0.2">
      <c r="A15" s="14" t="s">
        <v>18</v>
      </c>
      <c r="B15" s="10">
        <v>320</v>
      </c>
      <c r="C15" s="10">
        <v>333</v>
      </c>
      <c r="D15" s="10">
        <v>321</v>
      </c>
      <c r="E15" s="10">
        <v>330</v>
      </c>
      <c r="F15" s="10">
        <v>300</v>
      </c>
      <c r="G15" s="10">
        <v>340</v>
      </c>
      <c r="H15" s="10"/>
      <c r="I15" s="10"/>
      <c r="J15" s="10"/>
      <c r="K15" s="10"/>
      <c r="L15" s="10"/>
      <c r="M15" s="10"/>
      <c r="N15" s="10"/>
      <c r="O15" s="10">
        <f t="shared" si="1"/>
        <v>1944</v>
      </c>
    </row>
    <row r="16" spans="1:19" ht="18" x14ac:dyDescent="0.2">
      <c r="A16" s="14" t="s">
        <v>19</v>
      </c>
      <c r="B16" s="10">
        <v>300</v>
      </c>
      <c r="C16" s="10">
        <v>300</v>
      </c>
      <c r="D16" s="10">
        <v>150</v>
      </c>
      <c r="E16" s="10">
        <v>145</v>
      </c>
      <c r="F16" s="10">
        <v>145</v>
      </c>
      <c r="G16" s="10">
        <v>145</v>
      </c>
      <c r="H16" s="10"/>
      <c r="I16" s="10"/>
      <c r="J16" s="10"/>
      <c r="K16" s="10"/>
      <c r="L16" s="10"/>
      <c r="M16" s="10"/>
      <c r="N16" s="10"/>
      <c r="O16" s="10">
        <f t="shared" si="1"/>
        <v>1185</v>
      </c>
    </row>
    <row r="17" spans="1:15" ht="17" x14ac:dyDescent="0.2">
      <c r="A17" s="20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7" x14ac:dyDescent="0.2">
      <c r="A18" s="8" t="s">
        <v>21</v>
      </c>
      <c r="B18" s="10">
        <v>0</v>
      </c>
      <c r="C18" s="10">
        <v>0</v>
      </c>
      <c r="D18" s="10">
        <v>0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>
        <f>SUM(B18:M18)</f>
        <v>0</v>
      </c>
    </row>
    <row r="19" spans="1:15" ht="17" x14ac:dyDescent="0.2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7" x14ac:dyDescent="0.2">
      <c r="A20" s="8" t="s">
        <v>31</v>
      </c>
      <c r="B20" s="15">
        <v>740</v>
      </c>
      <c r="C20" s="15">
        <v>688</v>
      </c>
      <c r="D20" s="15">
        <v>720</v>
      </c>
      <c r="E20" s="15">
        <v>740</v>
      </c>
      <c r="F20" s="15">
        <v>680</v>
      </c>
      <c r="G20" s="15">
        <v>722</v>
      </c>
      <c r="H20" s="15"/>
      <c r="I20" s="15"/>
      <c r="J20" s="15"/>
      <c r="K20" s="15"/>
      <c r="L20" s="15"/>
      <c r="M20" s="15"/>
      <c r="N20" s="10"/>
      <c r="O20" s="10">
        <f t="shared" ref="O20" si="2">SUM(B20:M20)</f>
        <v>4290</v>
      </c>
    </row>
    <row r="21" spans="1:15" ht="17" x14ac:dyDescent="0.2">
      <c r="A21" s="23" t="s">
        <v>32</v>
      </c>
      <c r="B21" s="10">
        <f>SUM(B14:B20)</f>
        <v>1360</v>
      </c>
      <c r="C21" s="10">
        <f t="shared" ref="C21:G21" si="3">SUM(C14:C20)</f>
        <v>1321</v>
      </c>
      <c r="D21" s="10">
        <f t="shared" si="3"/>
        <v>1191</v>
      </c>
      <c r="E21" s="10">
        <f t="shared" si="3"/>
        <v>1215</v>
      </c>
      <c r="F21" s="10">
        <f t="shared" si="3"/>
        <v>2170</v>
      </c>
      <c r="G21" s="10">
        <f t="shared" si="3"/>
        <v>1207</v>
      </c>
      <c r="H21" s="10"/>
      <c r="I21" s="10"/>
      <c r="J21" s="10"/>
      <c r="K21" s="10"/>
      <c r="L21" s="10"/>
      <c r="M21" s="10"/>
      <c r="N21" s="10"/>
      <c r="O21" s="10"/>
    </row>
    <row r="22" spans="1:15" ht="17" x14ac:dyDescent="0.2">
      <c r="A22" s="8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7" x14ac:dyDescent="0.2">
      <c r="A23" s="21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7" x14ac:dyDescent="0.2">
      <c r="A24" s="8" t="s">
        <v>27</v>
      </c>
      <c r="B24" s="10">
        <v>682</v>
      </c>
      <c r="C24" s="10">
        <v>741</v>
      </c>
      <c r="D24" s="10">
        <v>1020</v>
      </c>
      <c r="E24" s="10">
        <v>850</v>
      </c>
      <c r="F24" s="10">
        <v>1200</v>
      </c>
      <c r="G24" s="10">
        <v>770</v>
      </c>
      <c r="H24" s="10"/>
      <c r="I24" s="10"/>
      <c r="J24" s="10"/>
      <c r="K24" s="10"/>
      <c r="L24" s="10"/>
      <c r="M24" s="10"/>
      <c r="N24" s="10"/>
      <c r="O24" s="10">
        <f>SUM(B24:M24)</f>
        <v>5263</v>
      </c>
    </row>
    <row r="25" spans="1:15" ht="17" x14ac:dyDescent="0.2">
      <c r="A25" s="8" t="s">
        <v>28</v>
      </c>
      <c r="B25" s="10">
        <v>100</v>
      </c>
      <c r="C25" s="10">
        <v>100</v>
      </c>
      <c r="D25" s="10">
        <v>120</v>
      </c>
      <c r="E25" s="10">
        <v>68</v>
      </c>
      <c r="F25" s="10">
        <v>120</v>
      </c>
      <c r="G25" s="10">
        <v>130</v>
      </c>
      <c r="H25" s="10"/>
      <c r="I25" s="10"/>
      <c r="J25" s="10"/>
      <c r="K25" s="10"/>
      <c r="L25" s="10"/>
      <c r="M25" s="10"/>
      <c r="N25" s="10"/>
      <c r="O25" s="10">
        <f t="shared" ref="O25:O27" si="4">SUM(B25:M25)</f>
        <v>638</v>
      </c>
    </row>
    <row r="26" spans="1:15" ht="17" x14ac:dyDescent="0.2">
      <c r="A26" s="8" t="s">
        <v>30</v>
      </c>
      <c r="B26" s="10">
        <v>500</v>
      </c>
      <c r="C26" s="10">
        <v>600</v>
      </c>
      <c r="D26" s="10">
        <v>700</v>
      </c>
      <c r="E26" s="10">
        <v>648</v>
      </c>
      <c r="F26" s="10">
        <v>810</v>
      </c>
      <c r="G26" s="10">
        <v>500</v>
      </c>
      <c r="H26" s="10"/>
      <c r="I26" s="10"/>
      <c r="J26" s="10"/>
      <c r="K26" s="10"/>
      <c r="L26" s="10"/>
      <c r="M26" s="10"/>
      <c r="N26" s="10"/>
      <c r="O26" s="10">
        <f t="shared" si="4"/>
        <v>3758</v>
      </c>
    </row>
    <row r="27" spans="1:15" ht="17" x14ac:dyDescent="0.2">
      <c r="A27" s="8" t="s">
        <v>29</v>
      </c>
      <c r="B27" s="10">
        <v>200</v>
      </c>
      <c r="C27" s="10">
        <v>235</v>
      </c>
      <c r="D27" s="10">
        <v>400</v>
      </c>
      <c r="E27" s="10">
        <v>320</v>
      </c>
      <c r="F27" s="10">
        <v>240</v>
      </c>
      <c r="G27" s="10">
        <v>210</v>
      </c>
      <c r="H27" s="10"/>
      <c r="I27" s="10"/>
      <c r="J27" s="10"/>
      <c r="K27" s="10"/>
      <c r="L27" s="10"/>
      <c r="M27" s="10"/>
      <c r="N27" s="10"/>
      <c r="O27" s="10">
        <f t="shared" si="4"/>
        <v>1605</v>
      </c>
    </row>
    <row r="28" spans="1:15" ht="17" x14ac:dyDescent="0.2">
      <c r="A28" s="9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10"/>
    </row>
    <row r="29" spans="1:15" ht="17" x14ac:dyDescent="0.2">
      <c r="A29" s="18" t="s">
        <v>26</v>
      </c>
      <c r="B29" s="10">
        <f>SUM(B24:B27)</f>
        <v>1482</v>
      </c>
      <c r="C29" s="10">
        <f t="shared" ref="C29:M29" si="5">SUM(C24:C27)</f>
        <v>1676</v>
      </c>
      <c r="D29" s="10">
        <f t="shared" si="5"/>
        <v>2240</v>
      </c>
      <c r="E29" s="10">
        <f t="shared" si="5"/>
        <v>1886</v>
      </c>
      <c r="F29" s="10">
        <f t="shared" si="5"/>
        <v>2370</v>
      </c>
      <c r="G29" s="10">
        <f t="shared" si="5"/>
        <v>1610</v>
      </c>
      <c r="H29" s="10"/>
      <c r="I29" s="10"/>
      <c r="J29" s="10"/>
      <c r="K29" s="10"/>
      <c r="L29" s="10"/>
      <c r="M29" s="10"/>
      <c r="N29" s="10"/>
      <c r="O29" s="12">
        <f>SUM(O18:O28)</f>
        <v>15554</v>
      </c>
    </row>
    <row r="30" spans="1:15" ht="17" x14ac:dyDescent="0.2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7" x14ac:dyDescent="0.2">
      <c r="A31" s="9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0"/>
    </row>
    <row r="32" spans="1:15" ht="17" x14ac:dyDescent="0.2">
      <c r="A32" s="9" t="s">
        <v>22</v>
      </c>
      <c r="B32" s="12">
        <f>+B21+B29</f>
        <v>2842</v>
      </c>
      <c r="C32" s="12">
        <f t="shared" ref="C32:M32" si="6">+C21+C29</f>
        <v>2997</v>
      </c>
      <c r="D32" s="12">
        <f t="shared" si="6"/>
        <v>3431</v>
      </c>
      <c r="E32" s="12">
        <f t="shared" si="6"/>
        <v>3101</v>
      </c>
      <c r="F32" s="12">
        <f t="shared" si="6"/>
        <v>4540</v>
      </c>
      <c r="G32" s="12">
        <f t="shared" si="6"/>
        <v>2817</v>
      </c>
      <c r="H32" s="12"/>
      <c r="I32" s="12"/>
      <c r="J32" s="12"/>
      <c r="K32" s="12"/>
      <c r="L32" s="12"/>
      <c r="M32" s="12"/>
      <c r="N32" s="16"/>
      <c r="O32" s="12">
        <f>SUM(B32:M32)</f>
        <v>19728</v>
      </c>
    </row>
    <row r="33" spans="1:15" ht="17" x14ac:dyDescent="0.2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6"/>
      <c r="O33" s="10"/>
    </row>
    <row r="34" spans="1:15" ht="18" thickBot="1" x14ac:dyDescent="0.25">
      <c r="A34" s="9" t="s">
        <v>23</v>
      </c>
      <c r="B34" s="19">
        <f>+B11-B32</f>
        <v>488</v>
      </c>
      <c r="C34" s="19">
        <f>+C11-C32</f>
        <v>-497</v>
      </c>
      <c r="D34" s="19">
        <f>+D11-D32</f>
        <v>569</v>
      </c>
      <c r="E34" s="19">
        <f t="shared" ref="E34:G34" si="7">+E11-E32</f>
        <v>399</v>
      </c>
      <c r="F34" s="19">
        <f t="shared" si="7"/>
        <v>-340</v>
      </c>
      <c r="G34" s="19">
        <f t="shared" si="7"/>
        <v>-17</v>
      </c>
      <c r="H34" s="19"/>
      <c r="I34" s="19"/>
      <c r="J34" s="19"/>
      <c r="K34" s="19"/>
      <c r="L34" s="19"/>
      <c r="M34" s="19"/>
      <c r="N34" s="16"/>
      <c r="O34" s="19">
        <f>+$O$11-$O$32</f>
        <v>602</v>
      </c>
    </row>
    <row r="35" spans="1:15" ht="17" thickTop="1" x14ac:dyDescent="0.2"/>
  </sheetData>
  <mergeCells count="1">
    <mergeCell ref="A1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9163A-DF1F-8C49-9EA7-D7AC5CCE6BF8}">
  <dimension ref="A1:S35"/>
  <sheetViews>
    <sheetView workbookViewId="0">
      <selection activeCell="J4" sqref="F4:J20"/>
    </sheetView>
  </sheetViews>
  <sheetFormatPr baseColWidth="10" defaultRowHeight="16" x14ac:dyDescent="0.2"/>
  <cols>
    <col min="1" max="1" width="24.33203125" customWidth="1"/>
    <col min="2" max="2" width="13.6640625" customWidth="1"/>
    <col min="3" max="3" width="11.6640625" bestFit="1" customWidth="1"/>
    <col min="4" max="4" width="13.6640625" customWidth="1"/>
    <col min="5" max="7" width="12.33203125" bestFit="1" customWidth="1"/>
    <col min="8" max="8" width="15.1640625" customWidth="1"/>
    <col min="9" max="9" width="11.6640625" bestFit="1" customWidth="1"/>
    <col min="10" max="10" width="12.1640625" bestFit="1" customWidth="1"/>
    <col min="11" max="12" width="12.33203125" bestFit="1" customWidth="1"/>
    <col min="13" max="13" width="13.83203125" customWidth="1"/>
    <col min="14" max="14" width="11.1640625" customWidth="1"/>
    <col min="15" max="15" width="12.83203125" style="7" bestFit="1" customWidth="1"/>
    <col min="17" max="17" width="11.5" bestFit="1" customWidth="1"/>
  </cols>
  <sheetData>
    <row r="1" spans="1:19" ht="26" x14ac:dyDescent="0.3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2"/>
      <c r="Q1" s="2"/>
      <c r="R1" s="2"/>
      <c r="S1" s="2"/>
    </row>
    <row r="2" spans="1:19" ht="2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3"/>
      <c r="P2" s="2"/>
      <c r="Q2" s="2"/>
      <c r="R2" s="2"/>
      <c r="S2" s="2"/>
    </row>
    <row r="6" spans="1:19" ht="19" x14ac:dyDescent="0.25">
      <c r="A6" s="4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/>
      <c r="O6" s="5" t="s">
        <v>12</v>
      </c>
    </row>
    <row r="7" spans="1:19" ht="19" x14ac:dyDescent="0.25">
      <c r="A7" s="6" t="s">
        <v>13</v>
      </c>
    </row>
    <row r="8" spans="1:19" ht="17" x14ac:dyDescent="0.2">
      <c r="A8" s="8" t="s">
        <v>14</v>
      </c>
      <c r="B8" s="9">
        <v>0</v>
      </c>
      <c r="C8" s="9">
        <v>0</v>
      </c>
      <c r="D8" s="9">
        <v>0</v>
      </c>
      <c r="E8" s="9"/>
      <c r="F8" s="9"/>
      <c r="G8" s="9"/>
      <c r="H8" s="9">
        <v>1500</v>
      </c>
      <c r="I8" s="9">
        <v>1000</v>
      </c>
      <c r="J8" s="9">
        <v>500</v>
      </c>
      <c r="K8" s="9"/>
      <c r="L8" s="9"/>
      <c r="M8" s="9"/>
      <c r="N8" s="9"/>
      <c r="O8" s="10">
        <f>SUM(B8:M8)</f>
        <v>3000</v>
      </c>
    </row>
    <row r="9" spans="1:19" ht="17" x14ac:dyDescent="0.2">
      <c r="A9" s="8" t="s">
        <v>15</v>
      </c>
      <c r="B9" s="9">
        <v>3330</v>
      </c>
      <c r="C9" s="9">
        <v>2500</v>
      </c>
      <c r="D9" s="9">
        <v>4000</v>
      </c>
      <c r="E9" s="9">
        <v>3500</v>
      </c>
      <c r="F9" s="9">
        <v>4200</v>
      </c>
      <c r="G9" s="9">
        <v>2800</v>
      </c>
      <c r="H9" s="9">
        <v>3300</v>
      </c>
      <c r="I9" s="9">
        <v>2900</v>
      </c>
      <c r="J9" s="9">
        <v>3100</v>
      </c>
      <c r="N9" s="9"/>
      <c r="O9" s="10">
        <f>SUM(B9:J9)</f>
        <v>29630</v>
      </c>
    </row>
    <row r="10" spans="1:19" ht="17" x14ac:dyDescent="0.2">
      <c r="A10" s="8" t="s">
        <v>16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9"/>
      <c r="O10" s="10">
        <f>SUM(B10:M10)</f>
        <v>0</v>
      </c>
    </row>
    <row r="11" spans="1:19" ht="17" x14ac:dyDescent="0.2">
      <c r="A11" s="24" t="s">
        <v>17</v>
      </c>
      <c r="B11" s="10">
        <f>SUM(B8:B10)</f>
        <v>3330</v>
      </c>
      <c r="C11" s="10">
        <f>SUM(C8:C10)</f>
        <v>2500</v>
      </c>
      <c r="D11" s="10">
        <f>SUM(D8:D10)</f>
        <v>4000</v>
      </c>
      <c r="E11" s="10">
        <f t="shared" ref="E11:H11" si="0">SUM(E8:E10)</f>
        <v>3500</v>
      </c>
      <c r="F11" s="10">
        <f t="shared" si="0"/>
        <v>4200</v>
      </c>
      <c r="G11" s="10">
        <f t="shared" si="0"/>
        <v>2800</v>
      </c>
      <c r="H11" s="10">
        <f t="shared" si="0"/>
        <v>4800</v>
      </c>
      <c r="I11" s="10">
        <f t="shared" ref="I11" si="1">SUM(I8:I10)</f>
        <v>3900</v>
      </c>
      <c r="J11" s="10">
        <f>SUM(J8:J10)</f>
        <v>3600</v>
      </c>
      <c r="K11" s="10">
        <f>SUM(K8:K10)</f>
        <v>0</v>
      </c>
      <c r="L11" s="10">
        <f>SUM(L8:L10)</f>
        <v>0</v>
      </c>
      <c r="M11" s="10">
        <f>SUM(M8:M10)</f>
        <v>0</v>
      </c>
      <c r="N11" s="10"/>
      <c r="O11" s="12">
        <f>SUM(O8:O10)</f>
        <v>32630</v>
      </c>
    </row>
    <row r="12" spans="1:19" ht="17" x14ac:dyDescent="0.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9" ht="17" x14ac:dyDescent="0.2">
      <c r="A13" s="13" t="s">
        <v>24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9" ht="17" x14ac:dyDescent="0.2">
      <c r="A14" s="8" t="s">
        <v>20</v>
      </c>
      <c r="B14" s="10">
        <v>0</v>
      </c>
      <c r="C14" s="10">
        <v>0</v>
      </c>
      <c r="D14" s="10">
        <v>0</v>
      </c>
      <c r="E14" s="10"/>
      <c r="F14" s="10">
        <v>1045</v>
      </c>
      <c r="G14" s="10"/>
      <c r="H14" s="10"/>
      <c r="I14" s="10"/>
      <c r="J14" s="10"/>
      <c r="K14" s="10"/>
      <c r="L14" s="10"/>
      <c r="M14" s="10">
        <v>1045</v>
      </c>
      <c r="N14" s="10"/>
      <c r="O14" s="10">
        <f t="shared" ref="O14:O16" si="2">SUM(B14:M14)</f>
        <v>2090</v>
      </c>
    </row>
    <row r="15" spans="1:19" ht="18" x14ac:dyDescent="0.2">
      <c r="A15" s="14" t="s">
        <v>18</v>
      </c>
      <c r="B15" s="10">
        <v>320</v>
      </c>
      <c r="C15" s="10">
        <v>333</v>
      </c>
      <c r="D15" s="10">
        <v>321</v>
      </c>
      <c r="E15" s="10">
        <v>330</v>
      </c>
      <c r="F15" s="10">
        <v>300</v>
      </c>
      <c r="G15" s="10">
        <v>500</v>
      </c>
      <c r="H15" s="10">
        <v>660</v>
      </c>
      <c r="I15" s="10">
        <v>700</v>
      </c>
      <c r="J15" s="10">
        <v>620</v>
      </c>
      <c r="K15" s="10"/>
      <c r="L15" s="10"/>
      <c r="M15" s="10"/>
      <c r="N15" s="10"/>
      <c r="O15" s="10">
        <f t="shared" si="2"/>
        <v>4084</v>
      </c>
    </row>
    <row r="16" spans="1:19" ht="18" x14ac:dyDescent="0.2">
      <c r="A16" s="14" t="s">
        <v>19</v>
      </c>
      <c r="B16" s="10">
        <v>300</v>
      </c>
      <c r="C16" s="10">
        <v>300</v>
      </c>
      <c r="D16" s="10">
        <v>150</v>
      </c>
      <c r="E16" s="10">
        <v>145</v>
      </c>
      <c r="F16" s="10">
        <v>145</v>
      </c>
      <c r="G16" s="10">
        <v>145</v>
      </c>
      <c r="H16" s="10">
        <v>120</v>
      </c>
      <c r="I16" s="10">
        <v>120</v>
      </c>
      <c r="J16" s="10">
        <v>160</v>
      </c>
      <c r="K16" s="10">
        <v>225</v>
      </c>
      <c r="L16" s="10">
        <v>300</v>
      </c>
      <c r="M16" s="10">
        <v>350</v>
      </c>
      <c r="N16" s="10"/>
      <c r="O16" s="10">
        <f t="shared" si="2"/>
        <v>2460</v>
      </c>
    </row>
    <row r="17" spans="1:15" ht="17" x14ac:dyDescent="0.2">
      <c r="A17" s="20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7" x14ac:dyDescent="0.2">
      <c r="A18" s="8" t="s">
        <v>21</v>
      </c>
      <c r="B18" s="10">
        <v>0</v>
      </c>
      <c r="C18" s="10">
        <v>0</v>
      </c>
      <c r="D18" s="10">
        <v>0</v>
      </c>
      <c r="E18" s="10"/>
      <c r="F18" s="10"/>
      <c r="G18" s="10"/>
      <c r="H18" s="10">
        <f>50*27.5</f>
        <v>1375</v>
      </c>
      <c r="I18" s="10">
        <f>34*27.5</f>
        <v>935</v>
      </c>
      <c r="J18" s="10">
        <f>16*27.5</f>
        <v>440</v>
      </c>
      <c r="K18" s="10">
        <f>4*27.5</f>
        <v>110</v>
      </c>
      <c r="L18" s="10"/>
      <c r="M18" s="10"/>
      <c r="N18" s="10"/>
      <c r="O18" s="10">
        <f>SUM(B18:M18)</f>
        <v>2860</v>
      </c>
    </row>
    <row r="19" spans="1:15" ht="17" x14ac:dyDescent="0.2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7" x14ac:dyDescent="0.2">
      <c r="A20" s="8" t="s">
        <v>31</v>
      </c>
      <c r="B20" s="15">
        <v>740</v>
      </c>
      <c r="C20" s="15">
        <v>688</v>
      </c>
      <c r="D20" s="15">
        <v>720</v>
      </c>
      <c r="E20" s="15">
        <v>740</v>
      </c>
      <c r="F20" s="15">
        <v>680</v>
      </c>
      <c r="G20" s="15">
        <v>722</v>
      </c>
      <c r="H20" s="17">
        <v>1100</v>
      </c>
      <c r="I20" s="15">
        <v>710</v>
      </c>
      <c r="J20" s="17">
        <v>1100</v>
      </c>
      <c r="K20" s="15">
        <v>712</v>
      </c>
      <c r="L20" s="15">
        <v>700</v>
      </c>
      <c r="M20" s="15">
        <v>640</v>
      </c>
      <c r="N20" s="10"/>
      <c r="O20" s="10">
        <f t="shared" ref="O20" si="3">SUM(B20:M20)</f>
        <v>9252</v>
      </c>
    </row>
    <row r="21" spans="1:15" ht="17" x14ac:dyDescent="0.2">
      <c r="A21" s="23" t="s">
        <v>32</v>
      </c>
      <c r="B21" s="10">
        <f>SUM(B14:B20)</f>
        <v>1360</v>
      </c>
      <c r="C21" s="10">
        <f t="shared" ref="C21:H21" si="4">SUM(C14:C20)</f>
        <v>1321</v>
      </c>
      <c r="D21" s="10">
        <f t="shared" si="4"/>
        <v>1191</v>
      </c>
      <c r="E21" s="10">
        <f t="shared" si="4"/>
        <v>1215</v>
      </c>
      <c r="F21" s="10">
        <f t="shared" si="4"/>
        <v>2170</v>
      </c>
      <c r="G21" s="10">
        <f t="shared" si="4"/>
        <v>1367</v>
      </c>
      <c r="H21" s="10">
        <f t="shared" si="4"/>
        <v>3255</v>
      </c>
      <c r="I21" s="10">
        <f t="shared" ref="I21" si="5">SUM(I14:I20)</f>
        <v>2465</v>
      </c>
      <c r="J21" s="10">
        <f t="shared" ref="J21:K21" si="6">SUM(J14:J20)</f>
        <v>2320</v>
      </c>
      <c r="K21" s="10">
        <f t="shared" ref="K21" si="7">SUM(K14:K20)</f>
        <v>1047</v>
      </c>
      <c r="L21" s="10">
        <f t="shared" ref="L21" si="8">SUM(L14:L20)</f>
        <v>1000</v>
      </c>
      <c r="M21" s="10">
        <f t="shared" ref="M21" si="9">SUM(M14:M20)</f>
        <v>2035</v>
      </c>
      <c r="N21" s="10"/>
      <c r="O21" s="10"/>
    </row>
    <row r="22" spans="1:15" ht="17" x14ac:dyDescent="0.2">
      <c r="A22" s="8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7" x14ac:dyDescent="0.2">
      <c r="A23" s="21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7" x14ac:dyDescent="0.2">
      <c r="A24" s="8" t="s">
        <v>27</v>
      </c>
      <c r="B24" s="10">
        <v>682</v>
      </c>
      <c r="C24" s="10">
        <v>741</v>
      </c>
      <c r="D24" s="10">
        <v>1020</v>
      </c>
      <c r="E24" s="10">
        <v>850</v>
      </c>
      <c r="F24" s="10">
        <v>1200</v>
      </c>
      <c r="G24" s="10">
        <v>770</v>
      </c>
      <c r="H24" s="10">
        <v>850</v>
      </c>
      <c r="I24" s="10">
        <v>850</v>
      </c>
      <c r="J24" s="25">
        <v>2400</v>
      </c>
      <c r="K24" s="10"/>
      <c r="L24" s="10"/>
      <c r="M24" s="10"/>
      <c r="N24" s="10"/>
      <c r="O24" s="10">
        <f>SUM(B24:M24)</f>
        <v>9363</v>
      </c>
    </row>
    <row r="25" spans="1:15" ht="17" x14ac:dyDescent="0.2">
      <c r="A25" s="8" t="s">
        <v>28</v>
      </c>
      <c r="B25" s="10">
        <v>100</v>
      </c>
      <c r="C25" s="10">
        <v>100</v>
      </c>
      <c r="D25" s="10">
        <v>120</v>
      </c>
      <c r="E25" s="10">
        <v>68</v>
      </c>
      <c r="F25" s="10">
        <v>120</v>
      </c>
      <c r="G25" s="10">
        <v>130</v>
      </c>
      <c r="H25" s="10">
        <v>68</v>
      </c>
      <c r="I25" s="10">
        <v>68</v>
      </c>
      <c r="J25" s="10">
        <v>120</v>
      </c>
      <c r="K25" s="10"/>
      <c r="L25" s="10"/>
      <c r="M25" s="10"/>
      <c r="N25" s="10"/>
      <c r="O25" s="10">
        <f t="shared" ref="O25:O27" si="10">SUM(B25:M25)</f>
        <v>894</v>
      </c>
    </row>
    <row r="26" spans="1:15" ht="17" x14ac:dyDescent="0.2">
      <c r="A26" s="8" t="s">
        <v>30</v>
      </c>
      <c r="B26" s="10">
        <v>500</v>
      </c>
      <c r="C26" s="10">
        <v>600</v>
      </c>
      <c r="D26" s="10">
        <v>700</v>
      </c>
      <c r="E26" s="10">
        <v>648</v>
      </c>
      <c r="F26" s="10">
        <v>810</v>
      </c>
      <c r="G26" s="10">
        <v>500</v>
      </c>
      <c r="H26" s="10">
        <v>648</v>
      </c>
      <c r="I26" s="25">
        <v>1000</v>
      </c>
      <c r="J26" s="10">
        <v>810</v>
      </c>
      <c r="K26" s="10"/>
      <c r="L26" s="10"/>
      <c r="M26" s="10"/>
      <c r="N26" s="10"/>
      <c r="O26" s="10">
        <f t="shared" si="10"/>
        <v>6216</v>
      </c>
    </row>
    <row r="27" spans="1:15" ht="17" x14ac:dyDescent="0.2">
      <c r="A27" s="8" t="s">
        <v>29</v>
      </c>
      <c r="B27" s="10">
        <v>200</v>
      </c>
      <c r="C27" s="10">
        <v>235</v>
      </c>
      <c r="D27" s="10">
        <v>400</v>
      </c>
      <c r="E27" s="10">
        <v>320</v>
      </c>
      <c r="F27" s="10">
        <v>240</v>
      </c>
      <c r="G27" s="10">
        <v>210</v>
      </c>
      <c r="H27" s="10">
        <v>320</v>
      </c>
      <c r="I27" s="10">
        <v>320</v>
      </c>
      <c r="J27" s="10">
        <v>240</v>
      </c>
      <c r="K27" s="10"/>
      <c r="L27" s="10"/>
      <c r="M27" s="10"/>
      <c r="N27" s="10"/>
      <c r="O27" s="10">
        <f t="shared" si="10"/>
        <v>2485</v>
      </c>
    </row>
    <row r="28" spans="1:15" ht="17" x14ac:dyDescent="0.2">
      <c r="A28" s="9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10"/>
    </row>
    <row r="29" spans="1:15" ht="17" x14ac:dyDescent="0.2">
      <c r="A29" s="18" t="s">
        <v>26</v>
      </c>
      <c r="B29" s="10">
        <f>SUM(B24:B27)</f>
        <v>1482</v>
      </c>
      <c r="C29" s="10">
        <f t="shared" ref="C29:M29" si="11">SUM(C24:C27)</f>
        <v>1676</v>
      </c>
      <c r="D29" s="10">
        <f t="shared" si="11"/>
        <v>2240</v>
      </c>
      <c r="E29" s="10">
        <f t="shared" si="11"/>
        <v>1886</v>
      </c>
      <c r="F29" s="10">
        <f t="shared" si="11"/>
        <v>2370</v>
      </c>
      <c r="G29" s="10">
        <f t="shared" si="11"/>
        <v>1610</v>
      </c>
      <c r="H29" s="10">
        <f t="shared" ref="H29:K29" si="12">SUM(H24:H27)</f>
        <v>1886</v>
      </c>
      <c r="I29" s="10">
        <f t="shared" si="12"/>
        <v>2238</v>
      </c>
      <c r="J29" s="25">
        <f t="shared" si="12"/>
        <v>3570</v>
      </c>
      <c r="K29" s="10"/>
      <c r="L29" s="10"/>
      <c r="M29" s="10"/>
      <c r="N29" s="10"/>
      <c r="O29" s="12">
        <f>SUM(O18:O28)</f>
        <v>31070</v>
      </c>
    </row>
    <row r="30" spans="1:15" ht="17" x14ac:dyDescent="0.2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7" x14ac:dyDescent="0.2">
      <c r="A31" s="9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0"/>
    </row>
    <row r="32" spans="1:15" ht="17" x14ac:dyDescent="0.2">
      <c r="A32" s="9" t="s">
        <v>22</v>
      </c>
      <c r="B32" s="12">
        <f>+B21+B29</f>
        <v>2842</v>
      </c>
      <c r="C32" s="12">
        <f t="shared" ref="C32:M32" si="13">+C21+C29</f>
        <v>2997</v>
      </c>
      <c r="D32" s="12">
        <f t="shared" si="13"/>
        <v>3431</v>
      </c>
      <c r="E32" s="12">
        <f t="shared" si="13"/>
        <v>3101</v>
      </c>
      <c r="F32" s="12">
        <f t="shared" si="13"/>
        <v>4540</v>
      </c>
      <c r="G32" s="12">
        <f t="shared" si="13"/>
        <v>2977</v>
      </c>
      <c r="H32" s="12">
        <f t="shared" ref="H32:K32" si="14">+H21+H29</f>
        <v>5141</v>
      </c>
      <c r="I32" s="12">
        <f t="shared" si="14"/>
        <v>4703</v>
      </c>
      <c r="J32" s="12">
        <f t="shared" si="14"/>
        <v>5890</v>
      </c>
      <c r="K32" s="12"/>
      <c r="L32" s="12"/>
      <c r="M32" s="12"/>
      <c r="N32" s="16"/>
      <c r="O32" s="12">
        <f>SUM(B32:M32)</f>
        <v>35622</v>
      </c>
    </row>
    <row r="33" spans="1:15" ht="17" x14ac:dyDescent="0.2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6"/>
      <c r="O33" s="10"/>
    </row>
    <row r="34" spans="1:15" ht="18" thickBot="1" x14ac:dyDescent="0.25">
      <c r="A34" s="9" t="s">
        <v>23</v>
      </c>
      <c r="B34" s="19">
        <f>+B11-B32</f>
        <v>488</v>
      </c>
      <c r="C34" s="19">
        <f>+C11-C32</f>
        <v>-497</v>
      </c>
      <c r="D34" s="19">
        <f>+D11-D32</f>
        <v>569</v>
      </c>
      <c r="E34" s="19">
        <f t="shared" ref="E34:G34" si="15">+E11-E32</f>
        <v>399</v>
      </c>
      <c r="F34" s="19">
        <f t="shared" si="15"/>
        <v>-340</v>
      </c>
      <c r="G34" s="19">
        <f t="shared" si="15"/>
        <v>-177</v>
      </c>
      <c r="H34" s="19">
        <f t="shared" ref="H34:K34" si="16">+H11-H32</f>
        <v>-341</v>
      </c>
      <c r="I34" s="19">
        <f t="shared" si="16"/>
        <v>-803</v>
      </c>
      <c r="J34" s="26">
        <f t="shared" si="16"/>
        <v>-2290</v>
      </c>
      <c r="K34" s="27"/>
      <c r="L34" s="19"/>
      <c r="M34" s="19"/>
      <c r="N34" s="16"/>
      <c r="O34" s="19">
        <f>+$O$11-$O$32</f>
        <v>-2992</v>
      </c>
    </row>
    <row r="35" spans="1:15" ht="17" thickTop="1" x14ac:dyDescent="0.2"/>
  </sheetData>
  <mergeCells count="1">
    <mergeCell ref="A1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1ABEE-A71E-C243-9AC9-26D9F6211371}">
  <dimension ref="A1:S35"/>
  <sheetViews>
    <sheetView tabSelected="1" topLeftCell="D2" workbookViewId="0">
      <selection activeCell="J20" sqref="J20"/>
    </sheetView>
  </sheetViews>
  <sheetFormatPr baseColWidth="10" defaultRowHeight="16" x14ac:dyDescent="0.2"/>
  <cols>
    <col min="1" max="1" width="24.33203125" customWidth="1"/>
    <col min="2" max="2" width="13.6640625" customWidth="1"/>
    <col min="3" max="3" width="11.6640625" bestFit="1" customWidth="1"/>
    <col min="4" max="4" width="13.6640625" customWidth="1"/>
    <col min="5" max="7" width="12.33203125" bestFit="1" customWidth="1"/>
    <col min="8" max="8" width="15.1640625" customWidth="1"/>
    <col min="9" max="9" width="11.6640625" bestFit="1" customWidth="1"/>
    <col min="10" max="10" width="12.1640625" bestFit="1" customWidth="1"/>
    <col min="11" max="12" width="12.33203125" bestFit="1" customWidth="1"/>
    <col min="13" max="13" width="13.83203125" customWidth="1"/>
    <col min="14" max="14" width="11.1640625" customWidth="1"/>
    <col min="15" max="15" width="12.83203125" style="7" bestFit="1" customWidth="1"/>
    <col min="17" max="17" width="11.5" bestFit="1" customWidth="1"/>
  </cols>
  <sheetData>
    <row r="1" spans="1:19" ht="26" x14ac:dyDescent="0.3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2"/>
      <c r="Q1" s="2"/>
      <c r="R1" s="2"/>
      <c r="S1" s="2"/>
    </row>
    <row r="2" spans="1:19" ht="2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3"/>
      <c r="P2" s="2"/>
      <c r="Q2" s="2"/>
      <c r="R2" s="2"/>
      <c r="S2" s="2"/>
    </row>
    <row r="6" spans="1:19" ht="19" x14ac:dyDescent="0.25">
      <c r="A6" s="4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/>
      <c r="O6" s="5" t="s">
        <v>12</v>
      </c>
    </row>
    <row r="7" spans="1:19" ht="19" x14ac:dyDescent="0.25">
      <c r="A7" s="6" t="s">
        <v>13</v>
      </c>
    </row>
    <row r="8" spans="1:19" ht="17" x14ac:dyDescent="0.2">
      <c r="A8" s="8" t="s">
        <v>14</v>
      </c>
      <c r="B8" s="9">
        <v>0</v>
      </c>
      <c r="C8" s="9">
        <v>0</v>
      </c>
      <c r="D8" s="9">
        <v>0</v>
      </c>
      <c r="E8" s="9"/>
      <c r="F8" s="9"/>
      <c r="G8" s="9"/>
      <c r="H8" s="9">
        <v>1500</v>
      </c>
      <c r="I8" s="9">
        <v>1000</v>
      </c>
      <c r="J8" s="9">
        <v>500</v>
      </c>
      <c r="K8" s="9">
        <v>120</v>
      </c>
      <c r="L8" s="9"/>
      <c r="M8" s="9"/>
      <c r="N8" s="9"/>
      <c r="O8" s="10">
        <f>SUM(B8:M8)</f>
        <v>3120</v>
      </c>
    </row>
    <row r="9" spans="1:19" ht="17" x14ac:dyDescent="0.2">
      <c r="A9" s="8" t="s">
        <v>15</v>
      </c>
      <c r="B9" s="9">
        <v>3330</v>
      </c>
      <c r="C9" s="9">
        <v>2500</v>
      </c>
      <c r="D9" s="9">
        <v>4000</v>
      </c>
      <c r="E9" s="9">
        <v>3500</v>
      </c>
      <c r="F9" s="9">
        <v>4200</v>
      </c>
      <c r="G9" s="9">
        <v>2800</v>
      </c>
      <c r="H9" s="9">
        <v>3300</v>
      </c>
      <c r="I9" s="9">
        <v>2900</v>
      </c>
      <c r="J9" s="9">
        <v>3100</v>
      </c>
      <c r="K9" s="28">
        <v>1600</v>
      </c>
      <c r="L9" s="28">
        <v>1700</v>
      </c>
      <c r="M9" s="9">
        <v>3300</v>
      </c>
      <c r="N9" s="9"/>
      <c r="O9" s="10">
        <f>SUM(B9:M9)</f>
        <v>36230</v>
      </c>
    </row>
    <row r="10" spans="1:19" ht="17" x14ac:dyDescent="0.2">
      <c r="A10" s="8" t="s">
        <v>16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9"/>
      <c r="O10" s="10">
        <f>SUM(B10:M10)</f>
        <v>0</v>
      </c>
    </row>
    <row r="11" spans="1:19" ht="17" x14ac:dyDescent="0.2">
      <c r="A11" s="24" t="s">
        <v>17</v>
      </c>
      <c r="B11" s="10">
        <f>SUM(B8:B10)</f>
        <v>3330</v>
      </c>
      <c r="C11" s="10">
        <f>SUM(C8:C10)</f>
        <v>2500</v>
      </c>
      <c r="D11" s="10">
        <f>SUM(D8:D10)</f>
        <v>4000</v>
      </c>
      <c r="E11" s="10">
        <f t="shared" ref="E11:J11" si="0">SUM(E8:E10)</f>
        <v>3500</v>
      </c>
      <c r="F11" s="10">
        <f t="shared" si="0"/>
        <v>4200</v>
      </c>
      <c r="G11" s="10">
        <f t="shared" si="0"/>
        <v>2800</v>
      </c>
      <c r="H11" s="10">
        <f t="shared" si="0"/>
        <v>4800</v>
      </c>
      <c r="I11" s="10">
        <f t="shared" si="0"/>
        <v>3900</v>
      </c>
      <c r="J11" s="10">
        <f t="shared" si="0"/>
        <v>3600</v>
      </c>
      <c r="K11" s="10">
        <f t="shared" ref="K11" si="1">SUM(K8:K10)</f>
        <v>1720</v>
      </c>
      <c r="L11" s="10">
        <f t="shared" ref="L11" si="2">SUM(L8:L10)</f>
        <v>1700</v>
      </c>
      <c r="M11" s="10">
        <f t="shared" ref="M11" si="3">SUM(M8:M10)</f>
        <v>3300</v>
      </c>
      <c r="N11" s="10"/>
      <c r="O11" s="12">
        <f>SUM(O8:O10)</f>
        <v>39350</v>
      </c>
    </row>
    <row r="12" spans="1:19" ht="17" x14ac:dyDescent="0.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9" ht="17" x14ac:dyDescent="0.2">
      <c r="A13" s="13" t="s">
        <v>24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9" ht="17" x14ac:dyDescent="0.2">
      <c r="A14" s="8" t="s">
        <v>20</v>
      </c>
      <c r="B14" s="10">
        <v>0</v>
      </c>
      <c r="C14" s="10">
        <v>0</v>
      </c>
      <c r="D14" s="10">
        <v>0</v>
      </c>
      <c r="E14" s="10"/>
      <c r="F14" s="10">
        <v>1045</v>
      </c>
      <c r="G14" s="10"/>
      <c r="H14" s="10"/>
      <c r="I14" s="10"/>
      <c r="J14" s="10"/>
      <c r="K14" s="10"/>
      <c r="L14" s="10"/>
      <c r="M14" s="10">
        <v>1045</v>
      </c>
      <c r="N14" s="10"/>
      <c r="O14" s="10">
        <f t="shared" ref="O14:O16" si="4">SUM(B14:M14)</f>
        <v>2090</v>
      </c>
    </row>
    <row r="15" spans="1:19" ht="18" x14ac:dyDescent="0.2">
      <c r="A15" s="14" t="s">
        <v>18</v>
      </c>
      <c r="B15" s="10">
        <v>320</v>
      </c>
      <c r="C15" s="10">
        <v>333</v>
      </c>
      <c r="D15" s="10">
        <v>321</v>
      </c>
      <c r="E15" s="10">
        <v>330</v>
      </c>
      <c r="F15" s="10">
        <v>300</v>
      </c>
      <c r="G15" s="10">
        <v>500</v>
      </c>
      <c r="H15" s="10">
        <v>660</v>
      </c>
      <c r="I15" s="10">
        <v>700</v>
      </c>
      <c r="J15" s="10">
        <v>350</v>
      </c>
      <c r="K15" s="10">
        <v>300</v>
      </c>
      <c r="L15" s="10">
        <v>320</v>
      </c>
      <c r="M15" s="10">
        <v>340</v>
      </c>
      <c r="N15" s="10"/>
      <c r="O15" s="10">
        <f t="shared" si="4"/>
        <v>4774</v>
      </c>
    </row>
    <row r="16" spans="1:19" ht="18" x14ac:dyDescent="0.2">
      <c r="A16" s="14" t="s">
        <v>19</v>
      </c>
      <c r="B16" s="10">
        <v>300</v>
      </c>
      <c r="C16" s="10">
        <v>300</v>
      </c>
      <c r="D16" s="10">
        <v>250</v>
      </c>
      <c r="E16" s="10">
        <v>200</v>
      </c>
      <c r="F16" s="10">
        <v>100</v>
      </c>
      <c r="G16" s="10">
        <v>100</v>
      </c>
      <c r="H16" s="10">
        <v>50</v>
      </c>
      <c r="I16" s="10">
        <v>50</v>
      </c>
      <c r="J16" s="10">
        <v>125</v>
      </c>
      <c r="K16" s="10">
        <v>300</v>
      </c>
      <c r="L16" s="10">
        <v>400</v>
      </c>
      <c r="M16" s="10">
        <v>440</v>
      </c>
      <c r="N16" s="10"/>
      <c r="O16" s="10">
        <f t="shared" si="4"/>
        <v>2615</v>
      </c>
    </row>
    <row r="17" spans="1:15" ht="17" x14ac:dyDescent="0.2">
      <c r="A17" s="20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7" x14ac:dyDescent="0.2">
      <c r="A18" s="8" t="s">
        <v>21</v>
      </c>
      <c r="B18" s="10">
        <v>0</v>
      </c>
      <c r="C18" s="10">
        <v>0</v>
      </c>
      <c r="D18" s="10">
        <v>0</v>
      </c>
      <c r="E18" s="10"/>
      <c r="F18" s="10"/>
      <c r="G18" s="10"/>
      <c r="H18" s="10">
        <f>50*27.5</f>
        <v>1375</v>
      </c>
      <c r="I18" s="10">
        <f>34*27.5</f>
        <v>935</v>
      </c>
      <c r="J18" s="10">
        <f>16*27.5</f>
        <v>440</v>
      </c>
      <c r="K18" s="10">
        <f>4*27.5</f>
        <v>110</v>
      </c>
      <c r="L18" s="10"/>
      <c r="M18" s="10"/>
      <c r="N18" s="10"/>
      <c r="O18" s="10">
        <f>SUM(B18:M18)</f>
        <v>2860</v>
      </c>
    </row>
    <row r="19" spans="1:15" ht="17" x14ac:dyDescent="0.2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7" x14ac:dyDescent="0.2">
      <c r="A20" s="8" t="s">
        <v>31</v>
      </c>
      <c r="B20" s="15">
        <v>740</v>
      </c>
      <c r="C20" s="15">
        <v>688</v>
      </c>
      <c r="D20" s="15">
        <v>720</v>
      </c>
      <c r="E20" s="15">
        <v>740</v>
      </c>
      <c r="F20" s="15">
        <v>680</v>
      </c>
      <c r="G20" s="15">
        <v>722</v>
      </c>
      <c r="H20" s="17">
        <v>1100</v>
      </c>
      <c r="I20" s="15">
        <v>710</v>
      </c>
      <c r="J20" s="17">
        <v>1100</v>
      </c>
      <c r="K20" s="15">
        <v>722</v>
      </c>
      <c r="L20" s="15">
        <v>750</v>
      </c>
      <c r="M20" s="15">
        <v>680</v>
      </c>
      <c r="N20" s="10"/>
      <c r="O20" s="10">
        <f t="shared" ref="O20" si="5">SUM(B20:M20)</f>
        <v>9352</v>
      </c>
    </row>
    <row r="21" spans="1:15" ht="17" x14ac:dyDescent="0.2">
      <c r="A21" s="23" t="s">
        <v>32</v>
      </c>
      <c r="B21" s="10">
        <f>SUM(B14:B20)</f>
        <v>1360</v>
      </c>
      <c r="C21" s="10">
        <f t="shared" ref="C21:J21" si="6">SUM(C14:C20)</f>
        <v>1321</v>
      </c>
      <c r="D21" s="10">
        <f t="shared" si="6"/>
        <v>1291</v>
      </c>
      <c r="E21" s="10">
        <f t="shared" si="6"/>
        <v>1270</v>
      </c>
      <c r="F21" s="10">
        <f t="shared" si="6"/>
        <v>2125</v>
      </c>
      <c r="G21" s="10">
        <f t="shared" si="6"/>
        <v>1322</v>
      </c>
      <c r="H21" s="10">
        <f t="shared" si="6"/>
        <v>3185</v>
      </c>
      <c r="I21" s="10">
        <f t="shared" si="6"/>
        <v>2395</v>
      </c>
      <c r="J21" s="10">
        <f t="shared" si="6"/>
        <v>2015</v>
      </c>
      <c r="K21" s="10">
        <f t="shared" ref="K21" si="7">SUM(K14:K20)</f>
        <v>1432</v>
      </c>
      <c r="L21" s="10">
        <f t="shared" ref="L21" si="8">SUM(L14:L20)</f>
        <v>1470</v>
      </c>
      <c r="M21" s="10">
        <f t="shared" ref="M21" si="9">SUM(M14:M20)</f>
        <v>2505</v>
      </c>
      <c r="N21" s="10"/>
      <c r="O21" s="10"/>
    </row>
    <row r="22" spans="1:15" ht="17" x14ac:dyDescent="0.2">
      <c r="A22" s="8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7" x14ac:dyDescent="0.2">
      <c r="A23" s="21" t="s">
        <v>26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7" x14ac:dyDescent="0.2">
      <c r="A24" s="8" t="s">
        <v>27</v>
      </c>
      <c r="B24" s="10">
        <v>682</v>
      </c>
      <c r="C24" s="10">
        <v>741</v>
      </c>
      <c r="D24" s="10">
        <v>1020</v>
      </c>
      <c r="E24" s="10">
        <v>850</v>
      </c>
      <c r="F24" s="10">
        <v>1200</v>
      </c>
      <c r="G24" s="10">
        <v>770</v>
      </c>
      <c r="H24" s="10">
        <v>850</v>
      </c>
      <c r="I24" s="10">
        <v>850</v>
      </c>
      <c r="J24" s="25">
        <v>2400</v>
      </c>
      <c r="K24" s="10">
        <v>850</v>
      </c>
      <c r="L24" s="10">
        <v>1200</v>
      </c>
      <c r="M24" s="10">
        <v>770</v>
      </c>
      <c r="N24" s="10"/>
      <c r="O24" s="10">
        <f>SUM(B24:M24)</f>
        <v>12183</v>
      </c>
    </row>
    <row r="25" spans="1:15" ht="17" x14ac:dyDescent="0.2">
      <c r="A25" s="8" t="s">
        <v>28</v>
      </c>
      <c r="B25" s="10">
        <v>100</v>
      </c>
      <c r="C25" s="10">
        <v>100</v>
      </c>
      <c r="D25" s="10">
        <v>120</v>
      </c>
      <c r="E25" s="10">
        <v>68</v>
      </c>
      <c r="F25" s="10">
        <v>120</v>
      </c>
      <c r="G25" s="10">
        <v>130</v>
      </c>
      <c r="H25" s="10">
        <v>68</v>
      </c>
      <c r="I25" s="10">
        <v>68</v>
      </c>
      <c r="J25" s="10">
        <v>120</v>
      </c>
      <c r="K25" s="10">
        <v>68</v>
      </c>
      <c r="L25" s="10">
        <v>120</v>
      </c>
      <c r="M25" s="10">
        <v>130</v>
      </c>
      <c r="N25" s="10"/>
      <c r="O25" s="10">
        <f t="shared" ref="O25:O27" si="10">SUM(B25:M25)</f>
        <v>1212</v>
      </c>
    </row>
    <row r="26" spans="1:15" ht="17" x14ac:dyDescent="0.2">
      <c r="A26" s="8" t="s">
        <v>30</v>
      </c>
      <c r="B26" s="10">
        <v>500</v>
      </c>
      <c r="C26" s="10">
        <v>600</v>
      </c>
      <c r="D26" s="10">
        <v>700</v>
      </c>
      <c r="E26" s="10">
        <v>648</v>
      </c>
      <c r="F26" s="10">
        <v>810</v>
      </c>
      <c r="G26" s="10">
        <v>500</v>
      </c>
      <c r="H26" s="10">
        <v>648</v>
      </c>
      <c r="I26" s="25">
        <v>1000</v>
      </c>
      <c r="J26" s="10">
        <v>810</v>
      </c>
      <c r="K26" s="10">
        <v>648</v>
      </c>
      <c r="L26" s="10">
        <v>810</v>
      </c>
      <c r="M26" s="10">
        <v>500</v>
      </c>
      <c r="N26" s="10"/>
      <c r="O26" s="10">
        <f t="shared" si="10"/>
        <v>8174</v>
      </c>
    </row>
    <row r="27" spans="1:15" ht="17" x14ac:dyDescent="0.2">
      <c r="A27" s="8" t="s">
        <v>29</v>
      </c>
      <c r="B27" s="10">
        <v>200</v>
      </c>
      <c r="C27" s="10">
        <v>235</v>
      </c>
      <c r="D27" s="10">
        <v>400</v>
      </c>
      <c r="E27" s="10">
        <v>320</v>
      </c>
      <c r="F27" s="10">
        <v>240</v>
      </c>
      <c r="G27" s="10">
        <v>210</v>
      </c>
      <c r="H27" s="10">
        <v>320</v>
      </c>
      <c r="I27" s="10">
        <v>320</v>
      </c>
      <c r="J27" s="10">
        <v>240</v>
      </c>
      <c r="K27" s="10">
        <v>320</v>
      </c>
      <c r="L27" s="10">
        <v>240</v>
      </c>
      <c r="M27" s="10">
        <v>210</v>
      </c>
      <c r="N27" s="10"/>
      <c r="O27" s="10">
        <f t="shared" si="10"/>
        <v>3255</v>
      </c>
    </row>
    <row r="28" spans="1:15" ht="17" x14ac:dyDescent="0.2">
      <c r="A28" s="9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10"/>
    </row>
    <row r="29" spans="1:15" ht="17" x14ac:dyDescent="0.2">
      <c r="A29" s="18" t="s">
        <v>26</v>
      </c>
      <c r="B29" s="10">
        <f>SUM(B24:B27)</f>
        <v>1482</v>
      </c>
      <c r="C29" s="10">
        <f t="shared" ref="C29:M29" si="11">SUM(C24:C27)</f>
        <v>1676</v>
      </c>
      <c r="D29" s="10">
        <f t="shared" si="11"/>
        <v>2240</v>
      </c>
      <c r="E29" s="10">
        <f t="shared" si="11"/>
        <v>1886</v>
      </c>
      <c r="F29" s="10">
        <f t="shared" si="11"/>
        <v>2370</v>
      </c>
      <c r="G29" s="10">
        <f t="shared" si="11"/>
        <v>1610</v>
      </c>
      <c r="H29" s="10">
        <f t="shared" si="11"/>
        <v>1886</v>
      </c>
      <c r="I29" s="10">
        <f t="shared" si="11"/>
        <v>2238</v>
      </c>
      <c r="J29" s="25">
        <f t="shared" si="11"/>
        <v>3570</v>
      </c>
      <c r="K29" s="29">
        <f t="shared" si="11"/>
        <v>1886</v>
      </c>
      <c r="L29" s="29">
        <f t="shared" si="11"/>
        <v>2370</v>
      </c>
      <c r="M29" s="29">
        <f t="shared" si="11"/>
        <v>1610</v>
      </c>
      <c r="N29" s="10"/>
      <c r="O29" s="12">
        <f>SUM(O18:O28)</f>
        <v>37036</v>
      </c>
    </row>
    <row r="30" spans="1:15" ht="17" x14ac:dyDescent="0.2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7" x14ac:dyDescent="0.2">
      <c r="A31" s="9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0"/>
    </row>
    <row r="32" spans="1:15" ht="17" x14ac:dyDescent="0.2">
      <c r="A32" s="9" t="s">
        <v>22</v>
      </c>
      <c r="B32" s="12">
        <f>+B21+B29</f>
        <v>2842</v>
      </c>
      <c r="C32" s="12">
        <f t="shared" ref="C32:M32" si="12">+C21+C29</f>
        <v>2997</v>
      </c>
      <c r="D32" s="12">
        <f t="shared" si="12"/>
        <v>3531</v>
      </c>
      <c r="E32" s="12">
        <f t="shared" si="12"/>
        <v>3156</v>
      </c>
      <c r="F32" s="12">
        <f t="shared" si="12"/>
        <v>4495</v>
      </c>
      <c r="G32" s="12">
        <f t="shared" si="12"/>
        <v>2932</v>
      </c>
      <c r="H32" s="12">
        <f t="shared" si="12"/>
        <v>5071</v>
      </c>
      <c r="I32" s="12">
        <f t="shared" si="12"/>
        <v>4633</v>
      </c>
      <c r="J32" s="12">
        <f t="shared" si="12"/>
        <v>5585</v>
      </c>
      <c r="K32" s="12">
        <f t="shared" si="12"/>
        <v>3318</v>
      </c>
      <c r="L32" s="12">
        <f t="shared" si="12"/>
        <v>3840</v>
      </c>
      <c r="M32" s="12">
        <f t="shared" si="12"/>
        <v>4115</v>
      </c>
      <c r="N32" s="16"/>
      <c r="O32" s="12">
        <f>SUM(B32:M32)</f>
        <v>46515</v>
      </c>
    </row>
    <row r="33" spans="1:15" ht="17" x14ac:dyDescent="0.2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6"/>
      <c r="O33" s="10"/>
    </row>
    <row r="34" spans="1:15" ht="18" thickBot="1" x14ac:dyDescent="0.25">
      <c r="A34" s="9" t="s">
        <v>23</v>
      </c>
      <c r="B34" s="19">
        <f>+B11-B32</f>
        <v>488</v>
      </c>
      <c r="C34" s="19">
        <f>+C11-C32</f>
        <v>-497</v>
      </c>
      <c r="D34" s="19">
        <f>+D11-D32</f>
        <v>469</v>
      </c>
      <c r="E34" s="19">
        <f t="shared" ref="E34:M34" si="13">+E11-E32</f>
        <v>344</v>
      </c>
      <c r="F34" s="19">
        <f t="shared" si="13"/>
        <v>-295</v>
      </c>
      <c r="G34" s="19">
        <f t="shared" si="13"/>
        <v>-132</v>
      </c>
      <c r="H34" s="19">
        <f t="shared" si="13"/>
        <v>-271</v>
      </c>
      <c r="I34" s="19">
        <f t="shared" si="13"/>
        <v>-733</v>
      </c>
      <c r="J34" s="26">
        <f t="shared" si="13"/>
        <v>-1985</v>
      </c>
      <c r="K34" s="27">
        <f t="shared" si="13"/>
        <v>-1598</v>
      </c>
      <c r="L34" s="27">
        <f t="shared" si="13"/>
        <v>-2140</v>
      </c>
      <c r="M34" s="27">
        <f t="shared" si="13"/>
        <v>-815</v>
      </c>
      <c r="N34" s="16"/>
      <c r="O34" s="26">
        <f>+$O$11-$O$32</f>
        <v>-7165</v>
      </c>
    </row>
    <row r="35" spans="1:15" ht="17" thickTop="1" x14ac:dyDescent="0.2"/>
  </sheetData>
  <mergeCells count="1">
    <mergeCell ref="A1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1st Qtr</vt:lpstr>
      <vt:lpstr>2nd Qtr</vt:lpstr>
      <vt:lpstr>3rd Qtr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2023-01-20T12:22:38Z</dcterms:created>
  <dcterms:modified xsi:type="dcterms:W3CDTF">2023-01-20T13:28:23Z</dcterms:modified>
</cp:coreProperties>
</file>